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kamervankoophandel-my.sharepoint.com/personal/yasmine_feriani_kvk_nl/Documents/Bureaublad/"/>
    </mc:Choice>
  </mc:AlternateContent>
  <xr:revisionPtr revIDLastSave="0" documentId="8_{21B3D687-E1D0-48E4-991D-C380CC41FC7E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Blad1" sheetId="1" r:id="rId1"/>
  </sheets>
  <definedNames>
    <definedName name="_xlchart.v5.0" hidden="1">Blad1!$A$42</definedName>
    <definedName name="_xlchart.v5.1" hidden="1">Blad1!$A$43:$A$54</definedName>
    <definedName name="_xlchart.v5.2" hidden="1">Blad1!$G$42</definedName>
    <definedName name="_xlchart.v5.3" hidden="1">Blad1!$G$43:$G$54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E63" i="1"/>
  <c r="F63" i="1"/>
  <c r="G63" i="1"/>
  <c r="H63" i="1"/>
  <c r="I63" i="1"/>
  <c r="J63" i="1"/>
  <c r="K63" i="1"/>
  <c r="L63" i="1"/>
  <c r="M63" i="1"/>
  <c r="N63" i="1"/>
  <c r="C63" i="1"/>
  <c r="G44" i="1"/>
  <c r="G45" i="1"/>
  <c r="G46" i="1"/>
  <c r="G47" i="1"/>
  <c r="G48" i="1"/>
  <c r="G49" i="1"/>
  <c r="G50" i="1"/>
  <c r="G51" i="1"/>
  <c r="G52" i="1"/>
  <c r="G53" i="1"/>
  <c r="G54" i="1"/>
  <c r="F44" i="1"/>
  <c r="F45" i="1"/>
  <c r="F46" i="1"/>
  <c r="F47" i="1"/>
  <c r="F48" i="1"/>
  <c r="F49" i="1"/>
  <c r="F50" i="1"/>
  <c r="F51" i="1"/>
  <c r="F52" i="1"/>
  <c r="F53" i="1"/>
  <c r="F54" i="1"/>
  <c r="E44" i="1"/>
  <c r="E45" i="1"/>
  <c r="E46" i="1"/>
  <c r="E47" i="1"/>
  <c r="E48" i="1"/>
  <c r="E49" i="1"/>
  <c r="E50" i="1"/>
  <c r="E51" i="1"/>
  <c r="E52" i="1"/>
  <c r="E53" i="1"/>
  <c r="E54" i="1"/>
  <c r="D44" i="1"/>
  <c r="D45" i="1"/>
  <c r="D46" i="1"/>
  <c r="D47" i="1"/>
  <c r="D48" i="1"/>
  <c r="D49" i="1"/>
  <c r="D50" i="1"/>
  <c r="D51" i="1"/>
  <c r="D52" i="1"/>
  <c r="D53" i="1"/>
  <c r="D54" i="1"/>
  <c r="C44" i="1"/>
  <c r="C45" i="1"/>
  <c r="C46" i="1"/>
  <c r="C47" i="1"/>
  <c r="C48" i="1"/>
  <c r="C49" i="1"/>
  <c r="C50" i="1"/>
  <c r="C51" i="1"/>
  <c r="C52" i="1"/>
  <c r="C53" i="1"/>
  <c r="C54" i="1"/>
  <c r="B44" i="1"/>
  <c r="B45" i="1"/>
  <c r="B46" i="1"/>
  <c r="B47" i="1"/>
  <c r="B48" i="1"/>
  <c r="B49" i="1"/>
  <c r="B50" i="1"/>
  <c r="B51" i="1"/>
  <c r="B52" i="1"/>
  <c r="B53" i="1"/>
  <c r="B54" i="1"/>
  <c r="C43" i="1"/>
  <c r="D43" i="1"/>
  <c r="E43" i="1"/>
  <c r="F43" i="1"/>
  <c r="G43" i="1"/>
  <c r="B43" i="1"/>
  <c r="G38" i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8" i="1"/>
  <c r="O8" i="1" s="1"/>
  <c r="C20" i="1" l="1"/>
  <c r="D20" i="1"/>
  <c r="E20" i="1"/>
  <c r="F20" i="1"/>
  <c r="G20" i="1"/>
  <c r="B55" i="1" s="1"/>
  <c r="H20" i="1"/>
  <c r="C55" i="1" s="1"/>
  <c r="I20" i="1"/>
  <c r="D55" i="1" s="1"/>
  <c r="J20" i="1"/>
  <c r="E55" i="1" s="1"/>
  <c r="K20" i="1"/>
  <c r="F55" i="1" s="1"/>
  <c r="L20" i="1"/>
  <c r="G55" i="1" s="1"/>
  <c r="M20" i="1"/>
  <c r="B20" i="1"/>
  <c r="N20" i="1" l="1"/>
  <c r="O20" i="1" s="1"/>
</calcChain>
</file>

<file path=xl/sharedStrings.xml><?xml version="1.0" encoding="utf-8"?>
<sst xmlns="http://schemas.openxmlformats.org/spreadsheetml/2006/main" count="86" uniqueCount="36">
  <si>
    <t>Provincie</t>
  </si>
  <si>
    <t>Q1</t>
  </si>
  <si>
    <t>Q3</t>
  </si>
  <si>
    <t>Drenthe</t>
  </si>
  <si>
    <t>Flevoland</t>
  </si>
  <si>
    <t>Friesland</t>
  </si>
  <si>
    <t>Gelderland</t>
  </si>
  <si>
    <t>Groningen</t>
  </si>
  <si>
    <t>Limburg</t>
  </si>
  <si>
    <t>Noord-Brabant</t>
  </si>
  <si>
    <t>Noord-Holland</t>
  </si>
  <si>
    <t>Overijssel</t>
  </si>
  <si>
    <t>Utrecht</t>
  </si>
  <si>
    <t>Zeeland</t>
  </si>
  <si>
    <t>Zuid-Holland</t>
  </si>
  <si>
    <t>Nederland</t>
  </si>
  <si>
    <t>Toename 2018-2023</t>
  </si>
  <si>
    <t>abs.</t>
  </si>
  <si>
    <t>%</t>
  </si>
  <si>
    <t>Hoofd- en nevenvestigingen</t>
  </si>
  <si>
    <t>Economisch actief</t>
  </si>
  <si>
    <t>Aantal wijngaarden in Nederland - Stand op de eerste dag van het kwartaal</t>
  </si>
  <si>
    <t>stand op 1 januari</t>
  </si>
  <si>
    <t>Regio's</t>
  </si>
  <si>
    <t>Bron: CBS</t>
  </si>
  <si>
    <t>Aantal inwoners</t>
  </si>
  <si>
    <t>aantal per 100.000 inwoners</t>
  </si>
  <si>
    <t>Activiteitomschrijving</t>
  </si>
  <si>
    <t>Teelt van druiven</t>
  </si>
  <si>
    <t>Vervaardiging van wijn uit druiven</t>
  </si>
  <si>
    <t>Totaal</t>
  </si>
  <si>
    <t>Vervaardiging van cider en van overige vruchtenwijnen</t>
  </si>
  <si>
    <t>Hoofdactiviteitencodes 1103, 1102, 0121 i.c.m. *wijn* in de bedrijfsomschrijving</t>
  </si>
  <si>
    <t xml:space="preserve">Aantal per activiteitencode - Stand op de eerste dag van het kwartaal. </t>
  </si>
  <si>
    <t>Activiteitencode</t>
  </si>
  <si>
    <t>0121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</si>
</sst>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 * #,##0.00_ ;_ * \-#,##0.00_ ;_ * &quot;-&quot;??_ ;_ @_ "/>
    <numFmt numFmtId="164" formatCode="###0"/>
    <numFmt numFmtId="165" formatCode="_ * #,##0_ ;_ * \-#,##0_ ;_ * &quot;-&quot;??_ ;_ @_ "/>
    <numFmt numFmtId="166" formatCode="_ * #,##0.0_ ;_ * \-#,##0.0_ ;_ * &quot;-&quot;??_ ;_ @_ "/>
  </numFmts>
  <fonts count="8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6" fillId="0" borderId="0" xfId="0" applyFont="1"/>
    <xf numFmtId="0" fontId="6" fillId="2" borderId="0" xfId="0" applyFont="1" applyFill="1"/>
    <xf numFmtId="3" fontId="6" fillId="2" borderId="0" xfId="0" applyNumberFormat="1" applyFont="1" applyFill="1"/>
    <xf numFmtId="9" fontId="2" fillId="0" borderId="0" xfId="2" applyFont="1"/>
    <xf numFmtId="9" fontId="6" fillId="2" borderId="0" xfId="2" applyFont="1" applyFill="1"/>
    <xf numFmtId="0" fontId="4" fillId="3" borderId="1" xfId="0" applyFont="1" applyFill="1" applyBorder="1"/>
    <xf numFmtId="164" fontId="5" fillId="3" borderId="0" xfId="0" applyNumberFormat="1" applyFont="1" applyFill="1"/>
    <xf numFmtId="0" fontId="5" fillId="3" borderId="0" xfId="0" applyFont="1" applyFill="1"/>
    <xf numFmtId="0" fontId="6" fillId="3" borderId="0" xfId="0" applyFont="1" applyFill="1"/>
    <xf numFmtId="3" fontId="6" fillId="3" borderId="0" xfId="0" applyNumberFormat="1" applyFont="1" applyFill="1"/>
    <xf numFmtId="0" fontId="5" fillId="0" borderId="0" xfId="0" applyFont="1"/>
    <xf numFmtId="165" fontId="0" fillId="0" borderId="0" xfId="1" applyNumberFormat="1" applyFont="1"/>
    <xf numFmtId="165" fontId="7" fillId="0" borderId="0" xfId="1" applyNumberFormat="1" applyFont="1"/>
    <xf numFmtId="165" fontId="5" fillId="3" borderId="0" xfId="1" applyNumberFormat="1" applyFont="1" applyFill="1"/>
    <xf numFmtId="166" fontId="2" fillId="0" borderId="0" xfId="0" applyNumberFormat="1" applyFont="1"/>
    <xf numFmtId="166" fontId="2" fillId="3" borderId="0" xfId="0" applyNumberFormat="1" applyFont="1" applyFill="1"/>
    <xf numFmtId="3" fontId="1" fillId="0" borderId="0" xfId="3" applyNumberFormat="1"/>
    <xf numFmtId="0" fontId="4" fillId="3" borderId="0" xfId="0" applyFont="1" applyFill="1"/>
    <xf numFmtId="0" fontId="0" fillId="0" borderId="0" xfId="0" quotePrefix="1" applyAlignment="1">
      <alignment horizontal="right"/>
    </xf>
    <xf numFmtId="0" fontId="6" fillId="2" borderId="0" xfId="0" applyFont="1" applyFill="1" applyAlignment="1">
      <alignment horizontal="center"/>
    </xf>
    <xf numFmtId="164" fontId="5" fillId="3" borderId="0" xfId="0" applyNumberFormat="1" applyFont="1" applyFill="1"/>
    <xf numFmtId="164" fontId="5" fillId="3" borderId="0" xfId="0" applyNumberFormat="1" applyFont="1" applyFill="1" applyAlignment="1">
      <alignment horizontal="center"/>
    </xf>
  </cellXfs>
  <cellStyles count="4">
    <cellStyle name="Komma" xfId="1" builtinId="3"/>
    <cellStyle name="Procent" xfId="2" builtinId="5"/>
    <cellStyle name="Standaard" xfId="0" builtinId="0"/>
    <cellStyle name="Standaard 2" xfId="3" xr:uid="{EB69C94D-1FC6-4FA4-A910-8AEA70025B9C}"/>
  </cellStyles>
  <dxfs count="14">
    <dxf>
      <fill>
        <patternFill>
          <bgColor theme="4"/>
        </patternFill>
      </fill>
      <border>
        <vertical style="thin">
          <color theme="4"/>
        </vertical>
        <horizontal style="thin">
          <color theme="4"/>
        </horizontal>
      </border>
    </dxf>
    <dxf>
      <fill>
        <patternFill>
          <bgColor theme="4"/>
        </patternFill>
      </fill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fill>
        <patternFill>
          <bgColor theme="4"/>
        </patternFill>
      </fill>
      <border>
        <vertical style="thin">
          <color theme="4"/>
        </vertical>
        <horizontal style="thin">
          <color theme="4"/>
        </horizontal>
      </border>
    </dxf>
    <dxf>
      <fill>
        <patternFill>
          <bgColor theme="4"/>
        </patternFill>
      </fill>
    </dxf>
    <dxf>
      <border>
        <vertical style="thin">
          <color theme="4"/>
        </vertical>
        <horizontal style="thin">
          <color theme="4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4"/>
        </patternFill>
      </fill>
    </dxf>
    <dxf>
      <fill>
        <patternFill>
          <bgColor theme="4"/>
        </patternFill>
      </fill>
    </dxf>
    <dxf>
      <border>
        <vertical style="thin">
          <color theme="4"/>
        </vertical>
        <horizontal style="thin">
          <color theme="4"/>
        </horizontal>
      </border>
    </dxf>
    <dxf>
      <fill>
        <patternFill>
          <bgColor theme="4"/>
        </patternFill>
      </fill>
      <border>
        <vertical style="thin">
          <color auto="1"/>
        </vertical>
        <horizontal style="thin">
          <color auto="1"/>
        </horizontal>
      </border>
    </dxf>
    <dxf>
      <border>
        <vertical style="thin">
          <color auto="1"/>
        </vertical>
        <horizontal style="thin">
          <color auto="1"/>
        </horizontal>
      </border>
    </dxf>
    <dxf>
      <fill>
        <patternFill>
          <fgColor theme="3"/>
          <bgColor theme="4"/>
        </patternFill>
      </fill>
    </dxf>
  </dxfs>
  <tableStyles count="11" defaultTableStyle="Tabelstijl 11" defaultPivotStyle="PivotStyleLight16">
    <tableStyle name="Tabelstijl 1" pivot="0" count="1" xr9:uid="{00000000-0011-0000-FFFF-FFFF00000000}">
      <tableStyleElement type="secondRowStripe" dxfId="13"/>
    </tableStyle>
    <tableStyle name="Tabelstijl 10" pivot="0" count="2" xr9:uid="{00000000-0011-0000-FFFF-FFFF01000000}">
      <tableStyleElement type="wholeTable" dxfId="12"/>
      <tableStyleElement type="headerRow" dxfId="11"/>
    </tableStyle>
    <tableStyle name="Tabelstijl 11" pivot="0" count="2" xr9:uid="{00000000-0011-0000-FFFF-FFFF02000000}">
      <tableStyleElement type="wholeTable" dxfId="10"/>
      <tableStyleElement type="headerRow" dxfId="9"/>
    </tableStyle>
    <tableStyle name="Tabelstijl 2" pivot="0" count="1" xr9:uid="{00000000-0011-0000-FFFF-FFFF03000000}">
      <tableStyleElement type="headerRow" dxfId="8"/>
    </tableStyle>
    <tableStyle name="Tabelstijl 3" pivot="0" count="1" xr9:uid="{00000000-0011-0000-FFFF-FFFF04000000}">
      <tableStyleElement type="firstRowStripe" dxfId="7"/>
    </tableStyle>
    <tableStyle name="Tabelstijl 4" pivot="0" count="1" xr9:uid="{00000000-0011-0000-FFFF-FFFF05000000}">
      <tableStyleElement type="wholeTable" dxfId="6"/>
    </tableStyle>
    <tableStyle name="Tabelstijl 5" pivot="0" count="1" xr9:uid="{00000000-0011-0000-FFFF-FFFF06000000}">
      <tableStyleElement type="wholeTable" dxfId="5"/>
    </tableStyle>
    <tableStyle name="Tabelstijl 6" pivot="0" count="1" xr9:uid="{00000000-0011-0000-FFFF-FFFF07000000}">
      <tableStyleElement type="headerRow" dxfId="4"/>
    </tableStyle>
    <tableStyle name="Tabelstijl 7" pivot="0" count="1" xr9:uid="{00000000-0011-0000-FFFF-FFFF08000000}">
      <tableStyleElement type="wholeTable" dxfId="3"/>
    </tableStyle>
    <tableStyle name="Tabelstijl 8" pivot="0" count="2" xr9:uid="{00000000-0011-0000-FFFF-FFFF09000000}">
      <tableStyleElement type="wholeTable" dxfId="2"/>
      <tableStyleElement type="headerRow" dxfId="1"/>
    </tableStyle>
    <tableStyle name="Tabelstijl 9" pivot="0" count="1" xr9:uid="{00000000-0011-0000-FFFF-FFFF0A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Aantal wijngaarden in Nederland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Blad1!$B$6:$M$6</c:f>
              <c:numCache>
                <c:formatCode>###0</c:formatCode>
                <c:ptCount val="12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Blad1!$B$20:$M$20</c:f>
              <c:numCache>
                <c:formatCode>#,##0</c:formatCode>
                <c:ptCount val="12"/>
                <c:pt idx="0">
                  <c:v>83</c:v>
                </c:pt>
                <c:pt idx="1">
                  <c:v>86</c:v>
                </c:pt>
                <c:pt idx="2">
                  <c:v>97</c:v>
                </c:pt>
                <c:pt idx="3">
                  <c:v>102</c:v>
                </c:pt>
                <c:pt idx="4">
                  <c:v>106</c:v>
                </c:pt>
                <c:pt idx="5">
                  <c:v>136</c:v>
                </c:pt>
                <c:pt idx="6">
                  <c:v>133</c:v>
                </c:pt>
                <c:pt idx="7">
                  <c:v>146</c:v>
                </c:pt>
                <c:pt idx="8">
                  <c:v>160</c:v>
                </c:pt>
                <c:pt idx="9">
                  <c:v>165</c:v>
                </c:pt>
                <c:pt idx="10">
                  <c:v>182</c:v>
                </c:pt>
                <c:pt idx="11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4-4CE0-88AB-7DA9FE223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9498656"/>
        <c:axId val="729500096"/>
      </c:lineChart>
      <c:catAx>
        <c:axId val="729498656"/>
        <c:scaling>
          <c:orientation val="minMax"/>
        </c:scaling>
        <c:delete val="0"/>
        <c:axPos val="b"/>
        <c:numFmt formatCode="#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29500096"/>
        <c:crosses val="autoZero"/>
        <c:auto val="1"/>
        <c:lblAlgn val="ctr"/>
        <c:lblOffset val="100"/>
        <c:noMultiLvlLbl val="0"/>
      </c:catAx>
      <c:valAx>
        <c:axId val="72950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2949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Aantal wijngaarden per 100.000 inwoners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nl-NL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Calibri" panose="020F0502020204030204"/>
            </a:rPr>
            <a:t>Aantal wijngaarden per 100.000 inwoners</a:t>
          </a:r>
        </a:p>
      </cx:txPr>
    </cx:title>
    <cx:plotArea>
      <cx:plotAreaRegion>
        <cx:series layoutId="regionMap" uniqueId="{D7DB7D07-75C2-440C-A1DE-F0C80C812C79}">
          <cx:tx>
            <cx:txData>
              <cx:f/>
              <cx:v>1 jan. 2023</cx:v>
            </cx:txData>
          </cx:tx>
          <cx:dataId val="0"/>
          <cx:layoutPr>
            <cx:regionLabelLayout val="none"/>
            <cx:geography cultureLanguage="nl-NL" cultureRegion="NL" attribution="Mogelijk gemaakt met Bing">
              <cx:geoCache provider="{E9337A44-BEBE-4D9F-B70C-5C5E7DAFC167}">
                <cx:binary>7JtZc9y40qb/SoevP7oBkthOnD4XIFmsRSXJkmzLvmHIsgyuAEmQ4PLrJ8tby2q7jyfCMzEdMbKj
7CIKRRAJZOb7JPTv+/lf9/XDXf/b3NTa/ut+/uNZPgztv37/3d7nD82dfd4U972x5sPw/N40v5sP
H4r7h9/f93dTodXvPsLh7/f5XT88zM/+82/4NvVgzsz93VAY/WJ86JerBzvWg/2btu82/Xb3vil0
XNihL+4H/MeztDca7vign/32oIdiWG6W9uGPZ9987Nlvvz/9sr/c+LcaxjaM76EvCZ77mAjEEUEf
f4Jnv9VGq8/N9DkLA2jE4Zdbnt810O2nRvJxHHfv3/cP1sKzfPz3m67fDPyblnsz6uE0cQrm8I9n
5w/vH/r6Tr9/9lthTfSpMTKnBzg/+/jEv3877f/595MLMAdPrjyyzNMJ+29NfzFM3IM98ocvc/QL
zOI/59QPGQ0+mwU/MQvFPAww4uLTD/1y60/m+YnxfN84Xzs+Mc3X6/8ww2zqB2c+LZxftmP858QP
qM/9b7cKeU4RZoLizxZD/rc2+amhfN8qj7o+scujln+aZfriwf5iywTPEeeMgrv6ni8jsKVYKPyn
dvmZgfzALn92fWqXP1v+YXY5N6Z/721N/YttA7smpBBqEP1kG7DCozgTPucccSbg9Wvzpw37yaH9
9Ki+b6gn3Z8Y60nrP8xg6UP9NTj+Qh+HKGY+ofhTfGHfWIs8F4FAsJe+hB/xrav7uSF931SP+z6x
0+Omf5iRzorm3dirL9P0CxIE/NxHwg/gz+cU4C8WCrggGH1ufWKhnxjP983zteMT23y9/g8zzKe9
L/u7d3d6+KXmgb0DOyj8vEWebiBI34SAl8/u7kl6/dOj+r6RnnR/Yqonrf8wg124h74orX2of6G1
/OdhGILBvtlDFC5ixmAbfTYS5HuPY9LPjeT7Fnrc94l5Hjf9w2zzcugf7vNfuY18yOjCv/FymAac
Cv45p0BgwMcW+onxfN88Xzs+sc3X6/8ww7x9ePjF6Rx+DtuFCME+hx/+zdYJnnPBOCHoiV/7iXF8
3yBfOz4xyNfr/zSDjMX/iSQbQ2LGGAvpD5JsyMCJT3jwOSl4Qg3e/uSgfmCib3o/tdM3jf+PG+vH
w3ucX3/zqf9d6uY/9yHeBD5+mhdQn0JawL6EnCf75xEH+/FQvm+eR12/Gfn/Bbj2Y/D2lUzGd8Nd
8hFpPmJvf9/68TGBtD7p+ndk9NOc7d7/8YxB+kUFJMVfYenpa74JHk/SpO/0fbizwx/P6HNEAg7+
juAwCAOfgrKdHk4t4XMsCCMCcgifhIEIybPftOmHHLArfs4DDCqKggelBLbls9+sGT83+X4YUuBL
GNAy5JBfofKlqRdl9Nd5+fz+Nz02l6bQg4XRPPut/fSpj4+J0MlDs5OXZuSjX4D2+7sroMjwYfw/
HWO6woiEknv0fBTdbb76pRwnlJIyPH80P9+5F4ZBP71ZADkThuc5PXCIvr1Zk3WjaskYSoPJ5gY1
ajPO234YN6So90O2F+GYVo7Juum2oF32i1JXleNJr9XN3w+FYbDlk7HwAIE94HvAIzIBG+3xg49u
tTMbMZXVjIaYdgjHK9avliq8Z2Qej6VXTLIpxCg737GNKmcWj8tk02KwIvXn9X1P3IvOM12q2hpJ
Pg51ZFDQbLvKGCQXFd4PXVVty6Aszj++NPncIql8XMVrM9nYR0Ete9OjQzEI/0VZzIeqpMGraZG1
FxnS0qSiYXO9+riMHBXFW7DkWdlul3aw6cCDKe5cSy+RRaPEvEmxDlXal9hcUbdM8Dy9iHnh+m3Z
lElZJu0wh2cfX3zf3Wmjl31o7xQz86Yx/kvlK5vmunlYAttSOSKnZU5gNVQvMgWWyvtwP3R8Srml
O56JbU/URe70DVpmK1u/sInl+dZOJGoxw3HFh1xmDT6IhV0xtoaRCnGTllO1YxqpSIy2iMLV7/fE
8JeBrl9l2eylba6aqPHzLWrch3kpbsbF0EgvJU6KsHyTCRxEq+Z9tFi9yrLrpqhA4QWfx5g1Ru9q
pDZZmam9YJ70mhUqKIVrJDx7NK3IJbTs20TVZUopd3HjzVVEh3CPg+6Mi7bfUK9/NZhuvwbUbUM5
hUIdS8TbCLGujPOwL6IekSUhQ3OFBiPSrO6SrjdF5A6lCj5o1bmNLrEUTXEJ00USH3Ei+yKP+YS2
Rd+T/cLUEfmoi1jJqsNcuXs8Trn0l1FsYYHIVdT6ArrriWDZBcwlhlTrvpvzWIg+SBHPpsiDp/fb
4dDY6twVrNtZlu9KUt9S48UNn68Jyddo6oIimdv8ytP5Le2JxKb1wK5LIWk+3FXDWsoljFmNm9hz
+sJhtshu9bmc1XBZZLWRVuB3JpiaYzXmVs51ZyKdBemkCEuzYJ0lKsQDXUjsbPvQLOMUZ7BEI567
ftfqQs4DyqWiaoiEszxiqtmF2RDnrR6icODvkbIXHVovar/qU+yrl6vfnvejFlsy6k2ZlTtYUx9c
icYYp80q3KbI2IsSeeO2xm5P6+J17VyxVctc7Rmd5dyubeK5PHF4QMnM1gvEvcux5EoWpK6jIesO
Zd9jaazottpGS9fos8WpN6Oj+7VozHaqppu5u1aom2Rt63yj+KJirPzLpQ7WM+cXq/SotdJlYyUL
5oMTs++qTMdjFxvdpSYQsu95GK1tSKRH+JRMFr4M/DeK2Oq8qGpLnYQzbLXCsiBmFqFY9UEeDzVW
G+7CRKMjoSM7FnN5mym3SEgPGvAy+fVUhLfG6/Q+F2RIwU92EwsvMnLvxiKqy96Li3Jluwb76aCz
XtbZ1Egz9fyF5y+HchzAWB0epfbCu6VkDhYE7GGWjyQyY5H65fqin8t3Qz6u+1DFQe7N0tQsSJBf
yLybsr316ndOeefLWPANa4NCcl41+5V3qeAN3VG6bjMd9udkyMrElFpFfgfugXj2yObGO6fiYYFB
HonTm8nmXPaiFdFMeCc1flNT/ELP7Qh+ZYJ7VSs4Ts3iWjRlysu3nr7mtXiYh3K+6InfSDVfox5n
kV1anCJKL1dXZNtBTv3iIt/mIg5xt2w4cpNUWgwSL7knhwbmgPjD1SgakRpPkt7imCVzk+uoqLl0
OpOGNy/zudYpbUYH7quIaVhuMFap1zTDGerT0pJso30DFs/RmKKSyNHB8ppLUkSiRLdFuEgltnjw
zsux/kD7iZyv4bJtqwNZvSVuTRjx+uWI72q+RG03pfMaynwNotCz29H0kq38UHT5ps1eZ+8cL+N+
4qkegi2b8+3E5jc418deoYtgTItzWuU32ThclSO7QahN8gFv/WJppMeXc9gURArTbSuCe7kge9WY
8nJeknZUezf2ae8PW22ypO71EtPJA8tkB+TeV+X4ZnHmyKuHscaDbDMRTwXb8InKxQ6RF8LtSRvA
58lL3w1Xaym22QqN67hhy7ApQhLnepBeVcoOpqTW3s3QPHS0lHVtN2RVcV/OyerCWCA/qtQYDZ6N
3Mzk4kpwliQ+pQuDp2LtV9JUTHoljtv1nct9uQTsah2bMRWeFlEekrdF33pRbf146mb/rBml9ddV
tshfUpNnt+uAxH6cerF3JJ+iDHIFmTfL+9G4i7rplaxCf41XV4/Sy4yVWT1wObXiPhzG9RC0x4G3
/q513v2g6Z5Ow8vFKHpFUfayNn13Dpb3JKQXhVzK0JNtX60bvyObXM1dtNRlvi9IqV8Mneay5Iu0
PRWpl9GNy2d/o1n+0hatltYty2Zc8G1YrbC3umqXVQE/tGb2ZS66l3mxpWoh4MwaiErzm8Au5ujg
PraCdVghkxrEL5t2pdE09YEkSzhtAq+qjh9fFEJN7NsJS+bK7WBKemhofWs9kx/7XUaLQ5lVF1iA
DXu/LeS0ZLd4qsaIcm6jsCT3K/NacC4QY0dfJEXla7lMNdkKz+tk58BKxTwXUnN/U2D/bThO+2W0
69HLg+sio/52KcZJFvCkbEq1ifo1IkFgE+FB4F9hxBML1sjUGkfGN8sGzew4BdN1ZQJYHP7Id3gK
lnOCurvQlku8jphv5hwfmmyeotLYbYZym5DWH+Sw5M0hc2xOyeCfM0XhDmsRRnU+lIleURO1to1I
1q+3WeW/6DN2bHXTH9BAh0uW9Q9hb/M3kAD0SRD0YkvX4Z6oYJENuEsfmV25DkGSr4M4r7zXrA64
FH33pvLqV2ZuuMwqEUYjiwRu9L7l4lBUtI/FFGZypmO/7UphN1OT87ire3sbBCQZwsB73ZD1Zqmr
UGIyL2fYFSrVcLeFd/jmempVG2ez3QW9KqNy9nSs1yEp8sLtewL5SzPIahzrbWMcj3pHbTpnH7K+
bCDUru9rU4QxxUELLnxVkeKb1U5Kcj/c4gqijgVpRnsJCUuQLFPu9lp3DjzFMoNNRRBj8X4RPD+Q
xqh4aOfyqEK/3U64u+nWwSY8pLB2yPQam4ZtmnDe1WuZx65obOx52fWyDv4xwMxFZu7JdUi8aZN7
VMRdl05TRa/XvLgdVKAgCOtaFjDv8QGmTMf/UxhlppJDhF0a/UYJfRnaXEOyUZSRwelE5p2DxxD2
3DbF0V6lkDVf5MFyqfW8z1WeyXo/n9WeKqWP8cXqlju/wq8LE74K6zxu+Xg2NP4OrR/C3KaVV94E
a3XTKTRF/4PCEnKhhhLJFdvVs+ijtqXXIjD7qS5vICgkfk3Ox2zV0Uf58lkIf5ZSn2TcvWmXvlD5
5+NBX9/+58Y08PfjqZU/L55OF/357vjlWNLffip9MKciqn36odNovn4XDObz6E5C+Js3f9HlP1De
n045/aDxZ2U5wQECqfZjWf610PRYkH/u9UWQAzBmoO4pxSBDOQdu/0mQE4CWnIYCjghwXwQhgTv9
KcgZ41AtO9WnCScCyMsXQY6eMxIIH3QHxzw4NX15yG8sCSzi8/vHgpyIp5Ic44CQEzoFnQxjDOFO
j5VpPzGuC6+ncljpu2Zws1z7ZrNO8ySZ0VeB1o10ZIqGwNsMoxvimjZ93OHqdTeWc5TlDEVdc2TT
fl2pll0jWAIi5wxXLU/5nL+Ys3o7l+4VFHAhE23zu27WuVz5TUYihgvxMswJl6xZIIGpeR4NEFa5
0FG1TE7aqZ4SiOJ1NUXca9mur6aLag2xpCO5o71fpLVTXA6Ff98yPEYdEBBpXLlfJlHIoFb9BvUQ
bC0E24GKvfGKOqFpObtAqqqKqe3WSEzUiwpbbQcU2pg2KrajKzdemb8KFb2Ym2LvmuA2aMuo9evE
98ymC8u7ttLhgYFm4FkB4ZpC3qC8/j53Y5CGVVdLr8dRGPAeEum5l6XQoLQQSygrYIwixElg/Wso
OKSLIntVTRrCmsIS6nQw523g9o2X9gx5By7sB0tHJ8uxGGHM9qwRHZGWQKLZ47KKsnoC8xBSxDa0
C6S+Lk9HlN/Ok/gQgrDW7Uwk4SOSPvLKGDhNHdMqgeUIessPXLIKu0ZV5kbAHzo66fCmaZtz02Qy
pxmG5G3tk7G6HVb+vsb2PiSki+aOhXszTIc5e0VLyNnb0Pmxyi79EIGmXmja18KlI15lY8wbGCSL
SOh7F+LeEr2lmqBLNs8yrxSBEYD5smIuEtoV25Gxak+PjQXPKiwhCSO+dJa98Cip47wIXtRixBGu
S7EHubDzK0svi1feErwdVR1uvXA+5sH8diIW7+phOM8KfAVmeNdSVUdQDU3WLCwvWb8uUV3rJpk1
jTJVlHIGpRLRLPRBUZv2RcjrdwbpbNPOMI9rk00xzsRdxnSqQpIqClm4FXanVzCICZv2KJbhWHtI
Sb8B6dsvAFwavG5doy7WkeyYrW0ycFOfzSu9BqV/Y+qwfz326+sqa6OVECr5wtVNV9odZCFjUjSu
i5DX17Ly1zKqG370RrHIvAefXzcRF6vZm/GqKWu6qeDsZyTmhkbBWZfP2bGpzzsvmQR5cIKpXcAL
kYSOvx1mPsi17QZZlnINmgViClNygaOjsWpfEQGafKjL18MwBwkhsDM1bA9IkDwWw+I9BGKVK1ns
UXn5Jof0QWZjCF824eCgJ9fHPr1sV8Svwoy2kc/8ZNIev1LcP18DO8V+8T7osvqgre4SgEEqwqBg
ywGwxIpkvlAXa1WngeI25q6bN6iYzoheIXXwJhlgfOmXoGykqEA4YdehzThBTG8LdjFNBss6LG90
G0xS63yQiOTbCnZhREOfyBbHtsR+XJVeljRZnUxN+wF5QynFuvqwFIf2Ba1ZUlek3XUWhJDw3U0W
VtcYtNU2m30lG7XIUC2vG7cuSWdmsDcHSQYZl5NoQN3eMftmzU5JDFYBBO32rcpSSoBpIIA/BCBQ
faJBECRcDBIFECiQIndiRhbgESRTDeAs4EkcwJI4EaYKUBM9MScG8CkHCFWcaNR84lLLiVA1Zg6i
pc3fNCd6NZw41gRAawWwVQPgMifSJU7Mywf4FZ4g2ImG8RMXoydCVgAq8wJgZvREzzhgNAE4rTxx
Nax9DBqQRD1oanNib1yPFmRdfeNEds5nvq0w2Y0nXlcAuPNOBM9VL2pTysxZyNCrwFBZu/Jhmkmf
jt76UjXFvDHZW3MigwEgwu4EDD++VCUs+jJhJ5q4nLgiORHG7sQa0Yk6IsCP64lDticiaU9scj5R
yqLdcoCW44leLieOWZ6Ipv7INr1IOVkJG7zSozsUbPZf6LxAh3FB4Km9zsYT6IzYXzjwVA8k2vnH
Fwjp5ZZ2+L7wV42kyadmi9q2jiacI0lZ3qUW0KxPp/eFVwGrHVqbQmLJ4o4ZtvERAewxeU46qscj
HfE9AvDbgfOKUQvhdAbqsIHltGZ8Vy15teWVK9J+tts+QPN+zu3LXmcuzQ1fD2tw3dMZbsv7Me2W
Vh0mA3QMZ6DffFiPp8iSdEXgy9aw7rIb+LIdxPx6JP5F7ZZXys4J5lm65sOr0S/Oh5XoVLA5YVN1
VRSA+Pqw1tGqqlrybcnCSnKRL5Gb7nQrRNThpk3o1EXVoK9a2Gaxm0QN0Vc0UTgLJv1Kvx0KDAHJ
cgSxb459NmeJ4d19g2iENbnIWrtxjB2WjLzTIDii02BKYqSow1qGQQOjbLkMAnHdBNl1P9C4WnoZ
zKUB7B3Mx27Ur5uaXQCzmNNwIHM05qLd+uPaRH6RAU406OUSFv21H4znwFBWskFVYI+jGduoom0v
ASNU28yrVBKC4gbc0YPjGrsPdefqDYBzb9Nn426c8zNbV9m56gdPYqFA0Kpqj4f1vm0mUCPAuiKb
K8Ch2EU5wpe9sm/N1A3Hlh5QxeDcO7nV+a6bKp7m81jKoXPLsaPovOrHICp9tu7scq9oZ2TZmJeh
KwvZafdCTErtau7O4Vw6kPuMbwod8FjkOQC+JR78cJLcvephTkZiDuuUF3E/s+umz26p9TkMSxQx
mop7b1DXzEDq0FVcb4YC+ClbLw0KIY8ZoSIQmCAE5LjsZ1vWEUEGSCGsw421xsRQPeFSTSeYl2kG
+6UFBxBceh3whRwHLG0a0Gsr0OpWGR5BOlPIpsrjxR92Ezxgxoto9PiN5bJjYwTy6ZDXtfz/8uTR
71N8Ux/9cqLkVE7DDHL5H0uTRyXWP8XJxz6fhAl77vvsVPNDhGEfjhXBt30SJsFzOFAOxyVAYUNJ
GM7tPaoUBs9BLSAEHUGvIKgJ/iphcqqIfVsqPFUd4QyuDwfZoXh2qqg9KhViDhWzpeoFoM1g3mAE
0ArX6MobITZ0oj5qDMULvcD6XKtVS2rKITF0zXcT8NBINQ+uGQ24fMvPLAcm1BVdEFHkUqWhoqbq
Md8Y1WbJwjwedf2mrCxguDZLcQl1hKnvRGrBucS2ry9x5+8wzo6VG81B53MHm87xTQnBzcPYS73S
e6CeLS5DhOejqs0mA/cL6XSx7EtIs876oBOSQultrTOTMlVATW7w+xsKwgrIA2gDUrP9XM5QACog
UzEqlKJFLipBzaz16pJHK+E7su9U2H86u3DwAnQf4zQIfP9JbRSFQHJAmHAoHLaXdYM9kAJkiWfT
4at2jOZQBBKyC8hTvRWKJuWtT8YxBuqaSQSwcWvL4E7g+uib6dXM9Pxfxkf/WrsNCZy+hmI0/HaD
j04ndx5bfwk70/TTAvxTvCZdn+9zKP5lPQ4P46z2g1IaAlPhbUk5hOBUIXGrqjZMV6quR96eCQ4F
T6tctmelNQdy6xX9izZU/lnN61mqEZ1VUH1eClXHAzvZuxhF2rbVW9pal2QVvfi4AiC3O1u7VW/G
YYY44rdvUI52M2vHZBk6KD+Ml0oVGyjJrtt5yteNx7rlACx+OwQVeMbGd+d+GQTSNG6jHK2vCc1x
lAPXbMkyvFhDSHVRW4BGA1ZvCCjVvAyOGZTQL5oJQSHFSqKE20KEr+J8ZWAwBliXTKf69WmB6GZ1
n3DPp19J+s7igJL+XxYHhezeD9ipbA5HQ76dfK0YcqzqMlmUVdyS7LqteL2jCl+apZkPDk5py8BS
KDCgdcOy3NuobrlpSvYqIE24ES0kCbZsGqgil0VKwl5HuJnZLij1a8FWGltT4M2y7nKzzucTFyWV
AVdQxoSzC6CJJ1n1Xp/0rnIJ8nAQA/V8rxheUzOuAGU5wGOvKFi0sipthgxCb64vgaPsaLH0O1Fo
cz6EYtll2QiCZoRqzlIbyA7DpoqXaXSwqTsD5Qsfikf9+JDPRXk0flgcq1W9CceOpp4Z7gHv2bTN
VnXUpxeqbCnDbgbioIMJekM1v13VToy+v4U6jtrYpsFJXbOXOV0B1YrZTzNSN3LEapCZRsV/MRQY
5C+WAoIkMBWE++DFyQnuPHKSUxA6qIzoQFrISzcqDyNmTbkhQ3k55kEPlZHgMnTutVDmHC2YyWBa
G8lKfgQixZKlyVc52t5u0ATQPxze+aJLW0Pb82z+WGR3fWLWnkZe2eaJ8gIo/5YMKrgWovha22bX
gneKeuH1OwfnizYVhhMKViDvtkbdYSrn4CACgLmMZO2OFyWog0qMh6zybnhoNfzHQiWjr6OugxTM
E3W/LfCQlOM6R8Gqq82MJj+pqrmPubkpkL+FQ7LBLs8S26rlsJIp0U3Vb6GUbQ5jmcBvEOi0MdW5
YdVtJUAncQSYeyXDdgj5B68F8t8qjHcYagQgr2ixMRrfL6jnccjcO0O8QvbZOknEDZM6A5DblnHb
hvcBGVEELMlFpLQqEYt6kRmfn5VoOTQsk1CCmONRcJtUFnC9MnMdCzfiBJNhkvm0QK1CeYOEase8
tXbgcetZL7K+FYkbyyZi9TBfrtURFvm8Ib3acs+FV8D3r4wJ3qncu6lyaFEUQH9I4ZCImXO5LE29
rWxexiEKu0SUutw51LUyn6s3hQ0Ak7d0I2xYJZVXdFFvMI0KBffUfm/3JPPfVH6WRV0xP3QAMmLm
AVFwWUJJucYfhyk6j59VzZvVz6Z0GfgDaiu3HXuWjm3W7f0OaofM1Uo6fIsZ8Kve7/KoyeMpIJ0c
yISOS96zfQDV3tUbk3qerqn1gIsD5nFcX0OtflOnQuvxTV8U7S7QHhToSiSDpj5MUCYEhyHatClp
hIZWR4MYTgW3QR065N2YgQSpmWi9qR0NYlU4dL6A/4pUhnYTw/sOw/GJsKs6WdaQJsNhLCNNkb2v
x/rMDTlKeWe21RCc0WHoojavbgXC56FbZQacziFjo9IBN8H+9Ui6MbKC5RHh+q5cgkteA/iwvomG
xeujnPrjQWdbP7TsonU3eMyHjT3V/qi7DzO/2AyBnLWj6TwTFbcO0BSmydBJ1zEt24CPcBoqAM2/
VodMmHy7ZMPlKDSVcJglGb0F7dq204fiQ2Nwu3NCvAoZ2YQ1r7azru/HULyulixRIiwlCfZ6uSsL
ZqDYyG8825/XwZJ/Sr9/GC4+hoPHmRpG4JhoEPIw5FiE9EkuAUCtmCF5UBFAoOJAeh45Eaz7luVN
NFohdnoQN+PaNYehAmndw7GmpGLi6GlW7caWQlzt1LEDQLf/X+ydSZedOL7tP5HeQiAQTN6A5vQn
eofDnrDcIjohJNGIT3/3cb685fStqlw1vOt5kM50OiOS4ID4a+/f3jDmPXZSmbPAPiIR88XZGvDH
tsd8NJ/hKTUpLZW/W+c2PndB9TFMzHrXYPbKMUPSa9D0PPOrxM8iiHMn283hSY3Vsda9/8T7IrG8
2w3MW4ptm2wx36Y8uwL/wqqdiviyTvbbFC7T7m/GrV/xL5yiKIhYSKOIR8z7sY7/tE7LeAYoO8wC
cjlW3ASfd6CsTinFWicsSJVQ46k0Nf56SPp0EWw++P2wgQOTzc7Ul2adPls//LTVw51P4jKDtU3A
H/nXvzlQIOp/mQtvB8oAEIZ4hkc0+nXuWgPYsBv3ReY9lpqPBcxV8kJ9PGG6AV7dJJvlwhKRGiKh
l/TLUAzz31xPt93FL8eAqRTYMIZlLOa+fzvGn06WR6PKJxM4AKHHowWtdFYl2w+JM+eeQpbhw2PZ
tu/krOX+/Mf0MGKByUNVtfcyhgwy1CQsojIMz8RncDYaCf5Eswl4Bj5wF8ntQIPqXpaVSat+KbHj
BVg1yKRMlRDkJG+//PgnXPFmH5bt1etD7+Ruv8x28U5q3bClmD3ssedglCm4kLneyMkXTTYybu4D
TJQQBEdbgONpb1BXpPh9hxN4Ck1dEKQIUm+tE2BN8300rnkYTOJ5syqbHIn3f/OxIj//60n9w+bh
UYigFkyGXyaF3zbPb5vnt83z2+b5bfP8vc2jMCJ1PX9bHZjMwUvOJvZH2JnYl47+aRvJuAtJ1ecs
rk/bYp5Fg0m4U2eybGoXJMtnqeIhnxjccA1UbItJ6mF+BRvVPYr+o3DrftK6AnfUQwKuIJqvXZQr
yYYMjnvaVObT2HXVXmGv3VfLGyUOrLBW7UlMQ76ONIWaHabtgg0ewyMoCzs7FnrxZNqaoMqnAWpy
P6r17Pe1zWHdSMDE4boj7cKAfA53zjd12q0E/hA2iMKfXgPPL3pv2W2uK6+TDa+lqyxmb9qkQBCq
rIWqC4e7NrlkAU85hzShG3lgd+sOD64RYFbW+kGXEX9sDk5vAwx67LDMvGt7k2TY0NeYvuJ7wucy
xdANRy12CghwldzMuww65SOc5zY36/aJJeEZPAC+bBDYRmj4LrD2usyjbZmGva4LrxLwRqvtNCdR
ttbYVkmSmNwb2i0jGjuHiFlsi5Jz7KlrmEwfV1CD2WKS52hb+1RUySuITJvNlb68YFfm7gAkcCPu
Z6AGqT/5YVEPIRSQtXrc7IJzDEYz52F1SFZyjTYV7lrfu4RQhSqcv4IOGrJGE2MPEhNI6eFLXzdf
qm6Fmx+6YKcrUsS8xhYEIP0xXofCmirOkq4a8l55QPO29nu08O06kr5Nq3no98tpScbqKaZwHIOR
YGfQA4droCrA0dNpD5p0PxkI8LMejvHc7wM7nSvjveFhn4emYRmh6zMdo+cZuY7c2xT2T6Tah+G0
QgFZxqKMBXYEwmIXr55bHwhwlUBwbKKqP7TR8OqN2AkqzOf0fbiVMu1G7LT1/MnOp04ANIPwIzHw
1ONAMUvTO69qi7Ih/c7HBrFeoINORFVFaWeCgdf7QqSf7PopegF2A03Mj+M7Mu2CUg750IVTruE8
pAvY+2yrxw+0h8eeLP5jsCbvliKSYBJgex+FcBeucN8MulvSBfw75rphw2flN7nZg3E/l9IBm2dA
koFTnrgg9xHhBluBzZxmHcWHMQSFHXN3tr6Ba0bUIxfrV1rjfwPa+CjWec0SybasEa6YDMB2eB8f
YWGxLArMw0IA9E+x/0FDSoFZdlcq5rLIQZ9rK9cBpaV1Huj4OsfRCMhRgCj1yrfkyzrH37AAgAKe
3Tcef/dBvh+mBEKvBc/lx22y2+povflokLW25OyX/RfegbXoajCGDdhSt+j9OmtddEFPM6ujz+W8
1hkugDi3UczScgvkodHDbQfcfurr6ctcwpJCbDWdN/2QRENXeKMErdHLIyTd4MJBhmQ63EMc+DaU
s1eQyPYHIuycJyF4yAb43+Y7VsDxOyNnAPWSxsvpB4tOtb4XQ3jmtksdqBhssil5jLW7jCsrZjL/
2IttWVA2r7H3uk5dcPU01rpAd7aIiMiabaTnAYr0OQLhBuHi4up2p6W1h8CsQwfSlOG0eMvzCnkP
ZEC97dRQQ5XHAi0tJNO4MruBe1sqoaJ7NFSXnska94DssjkGaOi4t7wjRs6H0TlzQF6lTLl7HjVY
dezGjhuG890UQW2NIR1kwl+v1PTXBiLAowjG9xNpknuA+/DKH7at/0yFOfibMUVtiIDu0Z+hOT5M
wRhna6MG3ImnmC4sS6IOfOnovQq3A4CUVMCMDVJQ2SJFZnrBcuHTJJVhBFRVwywFqpvG3IJL6sDP
xr7Lh76jUOaq1wDyUMplhCCAG743fqNPLNhjXUcaiG/vN+DkKtp83Gjx/cgBoLZD7IMTHaAFbdC5
uvg+WYLtPI24c6gg+WBg/De6ehDLok5zHR2aDqkKf4SZSeLkNdTiQOutvGC5QWpkNLgr8TuPx+Vl
JaJHlqkDRrMO89mwtc4lUX6280odF2BPcU4dfJhwXZ7wKPlMo1v+odoSsFyqPgwqcJDw9Md14c0Z
9uR2XAxMyADWCBgtdWmMwTkhlXcKe8SbRlrmPpi4lyQw5DD1YHaHOAcQkWRl1FRQojhDbqFQnJM9
eLo3Ybvw2o67NeyTY+M6UNzrx9kX80tUVY/t+ljx4JkacoTgVO8aErfIGZjwgfF2F4AqaaeQZzPp
Vxj6iNMkjH2IWndEP5na1bXpMkrZi9fKr94mNix+3acA+ZZDdbNUIIXUDR4pQwX3kwfr0yTXeje3
Q/goXZKFNcCbZSlB+CsDNXkdSeaFIRzTAl/gP1PwdbWANrLKu1EB0KfwSI5Jq9ZC8KqYZdJkUwix
rzZzcywRCkIwZzH3wwqVE8/Rb6y50wjYXSsPoIztVnMFq7LbbPjeSxr/VHvxo6oi+RDzqcz8Tp1+
HELowlcrRXRkkKngycR5pwpGF3HfSlwya1APZ+sYeALo4BNDhIBOr9Xk4IQM9XlxbLdS+p0kw7tE
hjOIkQAzgG2qS9iaFriM333uuWgvrel1Wpcs2oWqTVeqzRXP5apowqDJG7tG90RARHb1zdkxT0xF
/p1cyqeIzf3BF9t8+OMbJhuQm9XwCZYQNALJ+900jckBMps+R7Pn78dgfLSxr49DpF/abfbA7Iz8
XEmsmxxnff/DN3DTVXVdd9eoPjdCzMeqc2o/diQ4umZ4X3YeAmbe9KX2xKew+zYa91GWZjokSXto
NbCcUibexRIsvBWe7YB97g0utIvz2igbBmAQsifR+ccvrd+NeBLU487BRryGlrzrVMSRUuheRuHI
VXJJrj0gypQ2XrsbY+nuRHeTIg20VLAiVRZWVD6JSb0vwSCf6QpvEz822XfEfQ6HRZ5M2NAHT5AC
z6MgL9UIHjCJpofSGsixZUn3P4IyCNyx/SJck8oGaw3HqLWHXgl3LPDaA7gHkbPVHjHGjS++dRmI
q3uWgKz0Ony6WgbvVqV2A3GQntlww79B6FECYkgMmC4rAlC5h2PmR08S+ZAW8fxC1nhI6RB6v4MB
NiVFsDhovRsxe6yU373NXaxPp3zy7Xq/cEygEyREH095E2G23Oplb9rhYttoetHVnG+Rqc9kVNPZ
QLOqBl3nFBj6oWyYPusqcmlgVVDIirT7sWf0dSgBGW7BsJ7aBqhFW5vpzu/0axIs3UNnRvO6bodt
Dvr3tx9C+mR9mKmX21nzl23e6qNT69N48we6UNVZEG54LPPQgS2N/YsW9jLOgHoa4GzpBskz7Rsx
FabColV5/TcPcUvB10uV4SNwOUTRpPihsfvGwh4YliSNI6ryReC3m+3zdbN3DWuGrK0FZHwrdBYQ
DoDHSWBq3QQOq98Aw5Xdns8bRwizRMrnBoewUEEv5gWPVZzXU+QVCKboZXrCfbbALhekSyunkqK1
YDwXSa8GimDebiNu/OCqg3g9DRsuGOVFFz0sJzB98gpqUdUMy2ritwh4yvXFGfFNR15yYZ3hGelj
3EBB26ZKJstx4uOVhyR5kMwzWRKHZgd6PrWJ865NjBxrUsUI2PBxuorEBzY5zRhzrcWUuJD3I0ua
Y1N2MOegmjrb9PcI/Hb3JRYvMMnljephJ6QAEJxi87IzgzO7Dc5DMGfVVN9VzfZ9EaJD4HKK86UU
34UvosNc+ne0S7CEVyXNKm6nLJQjNml6XvO5Z+qCtEeV4844brUK3gXWXgI3jrtxw/cfusR7S7A/
aEKEudhcD08JH/BkDnzQ0j7td0TwA2N1uVe6r55dg8WvA97kMeY+WUmxB0TQCB9IfxcIIL+tFfIV
IvSUl038pmFVHZUYpyNNEM/pmtHLR8b0wduanbLb+h45jSq1S1TnxKn+IFXXPiDoiC3SvO6WanAf
gU9d69atL8GMvUg4sWIcm/ioSt9cjO8rPIpOTPvkxRsDbNuc98FzLChq3Z48CQduVh4Ay2p5BDPx
CgeLFgtOLxZz/hkx5dMYDfW+VMC3e47hQ2lb75PZfqgqpERVgDtceT2+Cx/xLEwW0F5Y5DMtEGkK
nXzHWWOP6LgBX17BjfN8bQv4UZdymAEyee/UVKdVuDhs5uj7vvKeWvwAiaAB2O9qQqKSH+sGlNK6
AkjjvBsQtWM7Mkh17FcNGqEfiq2Fc6jhP9QAoIsBo/TteayTdS9XEWVWjCfPTqcfV7xNyg7GjVOZ
9MOb4j2/Z6WcL+3YmxvnAf2YxH1KORxW3fNmp1fgzLWb0tJJbO9mRG4tJAAbgttbwIPsFm9QOzso
cFXDON/ZbrxfAEaeRzZ+iWlqRJsc/Q1PQY9rjRgpbsLVRUuKz0TsyYbDWrcdCAwk2Vr+ttx+jsiT
3nE7eZt+MhF+j6VtfqB8+Dy55F2lYHouwgc9p/2LoIhzc9gqzTouBw9JSSJhVGHHuIEju4gl97jH
wAkHXrpOw5eZYxc1yVqcaZcih1ojSwo8N0b6jfXkotoNkz6qvTKsNF0aTvYR0AeWb4fTRkIZ45ax
VTHAPovmDX55El/irm2LMKimu8qW9R924xrDpq20vwfkPJyDdRCpkKvblf16kn4HvwdJqAMzgO+R
ROhAlt3OWLmc/QA4QTlr/KdlPOZAe9kuJtWBggcGXz5ZCPrf5SDYMZQUyKwv9IVxfDpKvqnJo/cm
EY/zwMTOReZIBr0dq5XE+TRBKxlXN6d9eCVU8SsN6AcA1yUe7QA6slF5LeKporoiFWSQxJvGLBq7
rLldfRt/k1Gg7y2vxiKQ76RfBylSjHeRwx1kB4SYwBafl0NAe5cvIVK77uafLstHcrvQNZF3dS/1
DrnvNRt58lAF/pqvAXzhOkzWJ8yW7Q5kp7v01RVPZOxvQevmofTXY+9t12ZbZ/jk3XzwxpntANdi
rmKPJGgvcPv1IQ4QrJ1WOhVh7LY982BaTlA+dPLUeDiAGhk3LxroqR1bJMD1XCHbVjfAgeurXZi/
5yL4ComBH0trT05jH7zVCDq2XZTB9o0hBEFcCMgVwtOAezUcMLSSj+PN016ZfK1FiZqAUWN4Wst2
N6kuzG0blvlmpNz9zkP+zkP+zkP+b89D/mbXf7Pr/7+x678zwD9eTfBrvPfndO///V+UAUZ3N9Cd
BAzKvybtf6o9/4m0/+8v/AO3R0txHKC9Mw4ZqvJvkt2fuH34f6jvA8CPQmRTfSCugJ3/zAGjeB9+
ms9BAsUU5BCwjT9zwChtCwF1xB7w7R+lXf9JDhhf8gsg4iUhwr9+HERRSH0a3P78J+oG/FssQzoj
7lGpLSdyjTNhIQeLsNvpCIqsDPkbb7bj1HNSmMmPr9sEYCahPrw3pB3hg4V7J64Lr0v0e0n/wV+x
/ZzYk8YWNffa5tQKZYpuRBxPLxHkLCQNLkjeDShG0V8RSWB5vwlybkPygnFxzvgM1IgxgtgatsbK
eucmjD/CT0PwJHBnA14Ou9YmKcjS0rxDDFTAQcjqm4gYo9QokzGtoUmM+66OeIFzz9NopUMhiMCe
MNBPHkdD0MgWcmyH8lPoFJRfARuAdvqrs+tNYykr5Fw3pGVK5Q7UD04imA59tyGZIBX2tQ47QWQ6
n4emgQLPIkSTWXAwhJA8sWGQj0QUdVxgF2tfaQ28lJrIy9Qc39oZ2rveaG/P4spLUQKBYHX1nrcq
9dFw4WRy6qXdVTSML2E8xxfA0BBSud/tBxa1e7VA6LBbPkwNVLWms0gAo/cF5Ch2Fx90Tw9DUrmD
Hsuc2mXZzx3wQhFVj3EFUcpDt00WhS12a/wxikqRPr1fYv0tpptJyaAeWGTAoAKqFVsV5AjTkhQ6
35swwJz63mSSdy71JHlUgr1C+nywwj3JqocPNMtPkxCfKXhr5K32I/pnBpSIpNoGL5OcDsw3H6GY
3s9Dm8ulu9aRRRHEsl5byfF5xO0zXybkvkBaucT/NvkRlImohuyRfPFBn6IXgk1FNeMa6aduOnjL
uWN8OSJTgZoXSP/P7eYIUCoLU2vjMCNnB49aASMOdQ0fZ5D7YNu+uhBWf4IUlIIKh9YktaLC6xsC
psGj04egC1hOoTXuRuw31WCCrF+XEgmSSO5L+orSNiRBVnsOyPI6h9LLg9k71qze8qSDedyVr0GA
rHvUQEapYhhupIeSJwRSdawS95Dgw5qSdFzHHixoYWdIzQ58X5boeT9jR3+qUE0VVYrel2CjdxF9
NwWDn6lGmZeN+gyZkjHJCbv5q763vm2dp3MhljKNWmS9VUlyIKU6i8NoPMbintU0b3Bp/g2yR+kN
H/sLA4rWPi+OkAwCeoa8zi8MqLdGsGFNmaRhAnewCRDDwSb0RPRooEr488e671GcxpfHSjSAHaqm
zxcyIGDuwZGly3qCg9vf/fhXvopq2Ct8KKAy78H+v5ORG3Nh5q+6nu+ZiRGPjCSYVg60TiCdGncD
QgJVC08PKQkUaZAERlFztsOw8+S+dvjISST8TC+I+q7IO3vmKw4y9wJzth2CzqUPtNQfWb41Lptm
+Hh+T8rTEJcnttTDMZiC200E5ceOuEaGwWVM9Pg+le9lJepI7qiEARriD62t5quUg5+WXt+CVKAn
KLbb/YycXw3hr0fRnmnr8LCMwTOr0UkHE+MDKrmQ4BOQ4bzkCeHCvPIhP3klQwnw9NLoVewahdiF
v35YTBxDXYH7EdUIxiNgbtNgWp4bt4Fh9aJDPxmZxahbegXrzNKVsf4tvNEic+kg6qOjAqVo7XJe
Fr+B0zN97tE9h3A5wf+QhXBpzVBAEPo4oBMyl4hhpck8fEJXC/u0LPJjNQbfvRVuVNIjTLARYU4/
fln8iiJ5jkhzP6LVEfnOrz89Vf9JMCXAI/J/XGXUw8MQPRV47sWo+f35GYU7thdlj/QJkJIjwpO5
cmcKW7Zm834cPi92Bs37GsVur5fkLFRuJ3nhDHymqeFzJI3em/KeNv3+tghhMc0MGnviEoGnKd4b
ulyNGU/dLLM+Zh+HAJHrKSxmo5F6cEg+vvdF/0dL5e9ulX/6UoF/jEfoY8bbhDBk/Oux6r/f8vNP
vurPCKOXIK6f3FrRwQnT25j2R4QxwkxFbzWjLADxGrAAl8qfM1Xw410FKDzBm1lQQxrji/4xU6FG
mkNaDVGvgprE5D+ZqYB3/8/rNb51qyBihwAjvxWC/3y9zmqGcOfDWojsfKYjfNO+CdeD2+p70RBY
a2jIiOshp5PJgr6GLRqjBQUYMnwrv7rvEx+YFaoQUxaRdzoCmVQxnVHMEAs8u0wTVCNYa8E3LMCA
No2ahQVZk/6xQtVdPtZsyZjvDu1aTUiffbJeb99VtnuRlyHqvcO0BP7OkBJEimGXzWvRojEnZzkm
NtPa6p3ZePUA8KJCkYN60zN5bVB7aOwbbErk+jFJ5UqrExIGt/K539zDL9wDSqrEwdo+BRD+auoT
snqw6vlTJzIxqE8TIK9HwHWviQdZtXJtRtr12iwWJS21vvK5RzGZHFQWS8PfVNMsWRuL4S6gGxoD
lQUSkyjAictwjfTWFgNBlCQcyHyEFrs4rj5EXjcd5wXo3ewG9YqaEXikWRCEn6cZ8aVkiStMeeh6
SWynP8hZuFzGgzqZRXn3Iw1QZHWOqvkjmUh/ZTqu8plxlzboqzqPMaf7RmOKtZg8i4n6d5PffghQ
POM62As9KXCPHRnGFg5GQCCh4brM97cff+RqcVDeetwSJNttmBH+HTRTGoJy0zc630XpqLZLSF3O
a2mObYsZNRDIdTUlTZcV/QRmamWOQRS4nkb3Hjq1MtRFnGdPJkj/+acETrpYF+xOQvWJrT1SceTQ
3rAT0ey7WxluxTCE2K6AE3BCJDS/HczS30Y+mjOEg+jwtpigqLhCXavAm/G++6TgaJ+ISDrYO/Tm
oCzGO3QcsrqE4UWXk8eSk5zVSRrYo/hrhss7RndCviuj11tjSsWnQpRtbhN2xJN3Ktf9GHp5LKoD
ahVzlEW16cyBoykci0ezGgRKf3NXSz+tq1vUbntX9/braMbC67E/iwySxRGa7JoEceQgqT+A9hpP
69i9YpGQcDFskiM2JYrJVF9kwooaWJeG/dZgDg1RzBuZDBZe3uFyu/19wGHQWCFh+axmmJJw9jmM
sO3z5qk0QofRgP7T8LNqX5Pxu8bPt5gGKepbP9NaVHGyCzGPALE4CHpaSNMiRUXfjzXGwOZByDdi
noamRt7swCsMYwyxrZubhMKB1l0Qdruj7fJch/4+tDDyxRz0e+2ph3X57IYZhaoiafbE34J0QyS4
4IOeUWW5RikThSW3Fr8ENk2ABfdoR1S5zCGe7HPnp+OxyYIlFg+Jd54X1t+tkbPnRFWvA3fNRbke
TTGYL3ISwdAD35LchWMt9yoiwYWCHr0VBN+LxJZ3SjskeWRncYPB34bZR9CQh14Kszyvt/3OHJhT
7M87GIRo2W1k/RKV/QG1HAZAbOXDL5IArqQWWeeoPCL+Ac6iwvrZDDq8wIauMuJ5R2RK0TjJkVKF
O9zsXNuMO3QGvg0YwC8NCqbyiq3wIwVqOgzyjEewRh66LJrpOk/20xxhC4LbFWWjwMzW5VvA3tMJ
+bzYQy9vvfHtycghXdABkrq1+lIR7PKHWOuH0jVvXvex6gMUly5WnhoTfEbRHn8Hs+jowlXlm0MR
1jpaH1XB996CWZVu9J3RtcKjS28FoLthJRRdvbFEDgalThX6uJpeftfxIo8NWsVUtKD3S2HlqjqY
b1sCcMleNx48jB2mNNjSVfcc1z525OSyrt5BLRUKGAcyZLDlCxcggtPOaNKuliYdAvvI9UM/Ji3Q
o76/R8axTEsevNhkea1pdyhb2qZJFKPZBI7rDt8f1jd1f0S9fs9zfzPPMShYyBz962lu94930P1j
nvt/X/VnUx7kpxgzG7aRlGHChw72xzSH97GxmCMPhu1l5IXJz015KKTAf4z+PKhjNIg4Rsp/THM8
SZAku6XusF9g/D+Z5m4/zV82Hxg1WRQj4YhdD5ovfi2kiMTiOQJgJ/WHJk7DTRbEWw9bg4pXM3/q
BvRQy4Wf14C98gQdjH40fXVrj5av9Wp7wEaELDFyh71Ip8VeGlu/94BKtzEaiMcW2zaoHk05PSIU
5h98lJwtgFa2Jn7qJ7az5qKEu0Gz8Wur/SuTPoqEu6KpmscJqE2e+F9NNPb3XuvAk7Y+IAz0wJUm
GPPWgCSTqKnE/p1ncuDoA49ppvl2QDvzXBBk+VJUqR6nprkHaHWoAcXwnDXLfJmhHcgYpX897bKS
bECtByzlcwkCcuzUs9TzdAn4tD1Jwj80cMfreawvBhrgu1mIj519asNB3imffpeMzpcGhX4oUYqm
07y6AygAAa52VqBg9KPnr3ts+b+iKUml4/ichJP+W6Xi1ygmPsZbuQFjeJ/c7aWmt4/5J50TKsJY
T1yB/w3HB2xRUPzjoiplST3m844HSDcsUYkKZf4K5fUaNcPX0QZV6rng1UwaiY3g0kr3ypYb5oKk
BnJ+N5URrRlw+QvSDICjApfGak/CleaQs9CE6o9ppOQhiJEdwAjW1eELANOXcfHvffSWRuhJJA5x
7mStH6nuChHZK0X5RsZBcmYUDU43rUm0cTo0U4nShRFqW3gJayOPk6cuszHLvmo59MgK0pzZkGS2
YbPkIuo+t0x98roOpQmg2jcDea9vSyiFwB5BWJ7o6rvUT3SbV1bqoq02LMt43oSt97qOoNlaim7l
zuS95E/YDLxulXwAj3hGFdBpm0W6UH2HaRHVVSgYUs8R2nrPjfPuKEUndiTxeoOAonEtoNGFdwlO
pUnctdpQLJdPnv6Gx8S411NgjmqBqGtWcQX6L66eJ/zzrZ8OU0kDkoSpzDUoWCcKZIQOz+h9IzlT
9ZLqOBLgNx/wue5bFQz7CvgawgLNAfQjUtnWFYO0d+itxWuTEz//aR37J7LETbn/dWWIErxABTK9
j9bOHyvHT5cUBSbcou6+TEHqQYOKUCil/fnVr/i7YPIgJizuC/iSE0XbS9vGL00UVYD9wMAbsilA
+SiAGRW96glnnpYPYNYgrNLphnSiRez2KO3e5kp9//fHTX/dnuJW4FjHUCcZhCzE+/v+eiugXoqC
hkfleDtA/WzJpYP4grJ46GHMWg4dTLVZx4BRO5VuYHdRf/0fJ45xEFjyUf+HUiEUvvx6EGXdrpD6
bs24YfgePQW7pJ8etfeysqZPfRnd9Wr9grcQ7IYpenMltJx/fxZ8PFX+8ukh8hzc1nUP8r/PIRf8
9SxUrZ2m9pbH8lGltrEE7GSFspXQ2rdorAvfJYfeqz+alUKWHxtkobCPjyP7biFuvw4bovxyB4EM
Oi8Ut9ahkByxnaJNKsBIqBMGwNS8qZU+RqDp/v2x03927BxvKqWgQuEe8duV+dOVB7JprH1qqky2
9a01cgPcjftlfYbA/m6bw1s1QYhJK8CRL2iwG48COPTS4Mbouj8mn3/ZA8B/fUDeTiR6AHArUIgr
7NceAGBns+s9wO+eW3Yen9FWVz/22JWm3OK1EnFn01UUQzJ8Lnv/FCk8JrQ5NgEqVxp938/8dQRb
u4AmVKF3ZZD/mQPXRtB90VvgTUFgclRvXAxZUF0CzrzGMSAGxfGDw6DQrfyE+HomiQn3tqtEylck
12KBm0po+a2r2zuqp+ehStZ09u1Z2hjF72h+7XpTAgpuP7feyApDvmDCFecpQYs9WP0TPgADaYbY
fPF4f4Se3p4pQ39BSw2qaWYktKw925neQ2wa9ox+Je3g8GKWJqM3P8KVaLN1NXY53n+xdx47kiPp
ln6X2bNBLYCZu3AtQuvIDREigzQKI42afPr5LOv2dGZ1dRd6M4uLQqMalZUZkR7upPEX53wn6XbB
0l5C+njNpujTN/xs44hwY4/DuzFUuIxmLOT45f79dRLqO/mX8TzTJ7KIKZwCRr7Oj3vgp+tElWYJ
ixZLfZzyBBMVZmgXB1SfLAuSNnVddrDV/cLah118ESw5MssqePJcOaCATB6RHEe7oeWFijG4a21a
8ErV9GHWvG6x4Zzs7L5ToGOM2f9I0yDbl+SW4Ep4Assf72DxfS4W73OORr9cuI+SOu+goqK9a6zK
WY+xu8oipJEddFtcR49h3z9XdfDYe5TzndM562q2P4bSinYqsR5B3KpTVs5qy5OXYdgUjOcArsTZ
SCooc04MYL0G/TCrg9VXzknUk3MqsvwxI89oD3e/uGjN89jMybmOlH9UJB9wNJl7JaNHPlZ/laYu
R3TYPBupv1qGetwYNU86LBxkP9BerGia/cYoNyEBAEXsBJsk6ob10jHIqw04QWFRb9z2T84qz/l9
9WJRArs8Z1ybLXIIV/rXG34ylqIgPQgob2jdlzzjw+7cTuU2XNgaDdFcb61Bx1K44USXvIkDc1pL
ypul8ZaNpzCTdKLeDIGTUB5QyAmvgvpVJswJG3M31+yHksW94szeZLO8JRcn33Bmstloqm9eljDc
yBC7K2VvG5ulbzA7m0iktLpVWKxLUd7RwRqrVgZPTZRXOyxB94Am6bgn9hfuck6Hqd3JYqC8bcHK
ZKnzoqxa7QrHzHaBwTXUjjgastw+GgMDeiM2vQuVjdV+xt7C8RVR8OjO2dY9NKpFe5vqvtqjwbZ0
px3pnjug+V6qnhkQeE5/ccf7ZfTEpdMppk3tZQmu/jXSloFicOMri8be1h2+0r0+h77cD7r/TwIm
AayliEghg4SLNmROsIinWU8ORj1DiM2zq2cKZPqcGt9eZdIO90HcF+tllGod0dju4zLYysLrLicu
qXr2g5PnUYNDhzU2jU3FFpXNdc7yZqPyPt8LX7KXKgv2hE1yMdfxh2sl2XkY0ouog9Fj7ZWqULcW
3ryfjYGSqHQPrTdUYC/5COZK5kyHQ3/FSa22/jDcl5N8HdP6FpHpR2XgsGT+Ans/T79Jpxbbuu/W
ZdO/K4/TNEGpPVOQjmX8mXt+cegZ4pjVZZ7HxQbcx9nj8iPLZR8je2bahI55uyDt3tgTAn82r4wD
ZV6t2Phj14jKbZINK7esXnpbXTU2x/hcTR/woO2oO05DcIm9bRUZzDQ5BKvwpWqtk+UOz+Ycs9m2
T6rz7jzv2zKxCg2plcrSezJq9+BH42cPsJuV47EYQ7hC+dZNsX4xccJ4wVPax7626gv5aHzVl+0w
bFWaEg3A71gUZysqnXKlAIxMMafLCDYsk8NHkMldzp45RJIdeS5/onrnbvtGxOHdHJUXQ866vMoP
aZVfJHycQ/xoBtFxaYoL1dfXrUUAV8xLHfMDlJDLyk/2Cb1ZEUAOCh660XsgvmNr4gLbDV1zMaXR
Czy7rz6EJdX6D2PIYSjUtHeirD6VfvM9yjtIdVGBS4MfrC6oBePJRJA/norFImZLtADkHC5kNNIo
kXGtMHBLIpJFzOI8GGCisJJ9Nr5m8uZspJWzIYaFtfngOTvwc9/H4K0x2+Mw529zGX4PU3MbZO57
g9HtHJTTxmDne6LBzIdiOE5EgiDHeLdFcTFGnIVm4U7rwKzBkhZEwYRZ6O3rSfYckq+xSNMbGwEB
Uy6R7+Ximjei7iErzd8c+o0dm+5wW4x884acoWWa5yvqqG22lLivO/xOCJUvXYOEEDqJbmuHhG34
0eWYNARPxeqbk/irklSEI9tRrOaagQqVzz5K475rnowcqop0O2ZH4dqruQ5H06hw+WEuy5FO4LkD
KxPXnAr0nzBuDiKnN3d8wGdd796LcNrEPWzoYlFgeku8dSwE276+t2vSYyqru7e4c0bpbmT/Horg
ppVkX2VlrfZ4/g9N5L+C+fxIRUum3GoIk2Vnldw13tC/i/q1N1WwyZO6Ocj8IJvgy22fQx+JvTGB
gQyr4c5reWKXI0Pq8tJSSXpIMFOasnmIcnHvpA7hWK5IV0mbTOt2j9EDzFia7UAZbi1jAuPbEsED
8HDP4/8dcNfVaLuvNtlltvXdDCe5Yq4PqtrfharFPVXw7tS+ogbQg8nlJmyVcV0ZtF5Of9KwdDWI
h8LLeSAGab+a63kr2/TBy+OJVxkQyJObN3GcHSRpMTMaBBdiP+7e6amZzHXBGizE4IAjtWEimHhX
siku8aKzYc7e4kqhXAkOfukdOvDtteke5nC8qxksVqRrgT+gUW/iVaOyt0WZN7aTHCgSugRCfiT2
aWHeGO18BlAIk9Jjbtzj18q3fq/w6FT6eD/HbvoV196VHfM8i83s4PFzb5nrcLSDWqgWD1gw2xpn
tjdWmb1NzUzH04UCBAIetyX5mtyAEDQfgkGa9esA24RaxIoUunkb+fWw9nFQZBbVdiJKY62HOcOU
fcvn/EuGotxk3nxr1NgBAjdAy2IOJVaHFq9+Cr/AscCSZ5O5m0YipBKVF7u2ELgCsmwXkb0QZS10
vwzUAsyGZ+Pa9aLrXKUrAhHuRDzdyQbK9lJbH1V71ZXMgTEhPtld/pYDgO/EozJJtolwZQJtF29p
/YjKAut7Md/o9yv0s0tj9PFF8V3aMzapz4W15XiIy3mH8aXFAGECkxi0Ga9IHK46fALKn+9At4ni
DLCJgCRfpZtYkP9nvgrECkKrFlJM2qaEiaj1DBJhwxLdKa1zaLTiwdHaBwcRxIAYotGqiFBZX2Dd
Hv1w6m7pKDgJWkxUra5dO2CvsesgQ+r3M9oioAji0E3deskwKUHH+K3e+muY+yfDXB2W/CfL+f33
4vM7rmb5+TOS+P994d8nujBmNUnSYfxq22jf/jHR1Vtxl5re4q+KPL06//t+3v6bB5DWZnLr01ox
nvjHRNf6G98q8E09v7Opf8P/bKKrVUk/t0V0RR7rflNDxnxmnr9rn2v497mTiwA2e8r90DQUmdov
1F1jw/lMdGDgGPYbp5dHpGHheizJVugUV3+ErcqUTnO0ja5bx8FC/mXefhezj7vK+G5XzsQMJaEY
lN7e6iARQ2DEQ7T45aU5ue8z23J8Zf2NGP0QQChrmpg0RFowPJ8uNmhiEj3yEhNvJgCvAj+uaEQC
M3uxmuxuBO6NOIqFXZma936VAMGsXsIqO/Y6mLEgoVHYRDXGJDTo6EavWpy9YreHoZdYR2yHWx5E
RCSIm1lHP2JaW1k6DNLUsZAj+ZB+RlDkYptkfJAdmeoQyYA0SUWqpMUAbFXroMmQyMgys7SretgJ
sij7c62DKSMSKpcOoprblXfKhL6IbEGsl4BASydKOMGo0S/HNSGK46El+9Izmqd2GJudyNFejsWh
nZpvqs2dlZNBhF3U8Lp0JCpEOlvB0ikLtc5bwBc9bx0iGIoEiZLOZEhDYz6UUXn/F8On+4vh8xfD
538OwwfSckUWUtecrSr7HgMS2le+X16rhDCmuRi2rY3fto/9I/VOu8rN2QRFtMljm0g+6MXb2vDO
KAFJg16SZhV2Uq3MMSMHsAkpF68tMXxMy9Duehe9bGO/pZN5tfjhqVLZpRv1zjYSB5cMkJPLZo1d
UUj66zppmhwMSl9xck3f0WGbh3w+FUm2HaZGUIkDQ60dav5AovB1crVyhD9fBmRCLBVAqyyioXPi
KbpUj33X4Dc3wmPSeYCaI0zB3jJvCmiRSZ/ojUf11DRLtJ59VOqSiF1KaVowl4roPHfuzispRieh
HsMwZ0VeQM7xUtJCzWbHIqxZy8nlUWUTa+j5xFHZRd7QR94mNZrhKqf4N0PApH3QBdtQDPEmNi7t
BpeqmqhsZX/lqBGWE/26TKJ6W04Jmw2UE21JF9aRGQpg5L5wPJ85QTeswgwcejCWdwkRl3WzbAbb
xCSdJuZ6mcnNNcVdbsJtJ/piWpP0G2z8nol/dj0UZb6G2g9VNt4osM5zxFnf1V6zC9rA3JCA9V65
Wr7j5F+RhXjG9OhD7cs6VCiZgIeuwinZtyA5g2y4rSvj6Kajc7YWXLERgRnukL/1Say1OfzRuQCN
5QfdViq4wISOwX8uOihio3V0FGN+w4MYoPyDm2X7hPSbWIetNDYtl23jr067h3QKqJWn5K4dnXrv
e2zKrJ58JHTAlZfdOhKlhl2TbBjpaTIBQPT4ubN368rd9nGZHWwrmbZgP/1dhekbBZd1dvL4Rc71
AyE2wbXfESbqe8CFZk8+002TNSTlJ3GeYpdD+oHDADDZv5wLJIK5c9Pb1YByCFQNZPxNH8C0QJYN
9o2t7qTIdEaTAakZcho7vpXK8isD2HPiG9d2lL+bTXKe8wdlQt1iFkLe8Xw2m8Le8Jg+jqmT3FFl
5KiTMHn3Wbs2mXNOTc6wqRmNTYi2pI8jkn0sCMesyQ9VSOYwTKM3046Jec7uEyW/MuJQgCDAZBXG
5J19fQF5aD2KpLsJs4r9qT/cuVHz4NvVhUy5xqLGJDIzE80GwtAhKRg3NX22SSpv3PCNHlmqvTfK
jrdNTTRWqiImCvQios5O+hdhWr7mVgzFYWZV4gHkUcP0lofwvLHC07yQ2LinjwALkRGH3LqE4hSU
bITjiLgC2BNAya6q4HoWTFmZM6xqVX12PrFEsX1bxGSgNDFNN74EAxklMdGEaVlMXDeshFuCk63L
UXmorF0QOi6nElQ7VjYyqemTj8jkPueWiZXvDeA35PvQz5u2Hi4Y6q2wBpCERBan60/bcIydkzk0
zKYwV2NckE9x+dLP4lva2s+DWt5iE5FWC2QbG3u2DpXHwAIgT5Yl3wRkhzUQLXvtuKjnitzm03PO
Pmsk2lg8GHmCw6RJYvAXmW9dw/yoWQWY1xn7oxWnwjsQFZBL3QynLahuhpGtcgxmfzPIAVuFnP2L
noS0rBluHCdnxDK/haVEI0cy9trqojf4eg8chgz15VPRInV0/FmeR5hjBQKPlfKgu2TBg4UH/ji0
xB65QO9KfzRXi1NvJglzhSsgJ6RpY9DQg494n9uqWzthmrF1bUuyhmxrPZT6lhjlu0gY1lvK2hUl
6ULD5O+5UTF5pJc2lAesEyGLdAV2ObVo58u72JSPrqVP9Yrit8spVm15OQr5PpKvyzGf77q8cLch
hDsvKG5zmdxwKmysidA/3+KLb9IhVEzM6qdJJgdJ/Zp2nnWY8vTkKlOtonmy19mc7v3mOjDmV1Vd
M7fON5G0QFAU973KnG0rIhre0Nuwr/ycJPNEzwKNko0gvWZFTEQQjbcZmQAE+04aQwbZgn6JyEbr
azGKL+gnXTmiTMj9HIYdmcB9B4nPjOVWOBZhVFzOEByn6Nh6a47LARqlzaKwLnVaeHQ9FozCYFQ8
OVVPflXffziViZQsryy2NWgWk4lsjti9VFbhXyGcSfirAI/I7jAmbI0Sn3bJH4hDA13HfORyjAEh
EVq6XGi1ib1M+7azScR2Xy24Z2YPu6TuZ1Yp/rIbF3VuFRyKyMDuBK9m3TkpvMyhPpNu3G4bA9gS
ic2veejIEzgFebIH+1DXw3s3pDdE4j43Ejxzk36XxfzYc7YVRfsuC5etR12u2oabdUnEdTyk57wV
xzIdi405mg+EuW6KoX5PCVjvddJ67JO5zgJjWU06hx27x40RaKKzzmhHDQSZSN1XzfzAQrGCThWe
RCxe8fPIC+2Q0nnvooF8ljb1GYAUWfA6FZ7x4E0XT9dQfJi2DoQJIOLeAhtDI+mD+Uwg44spf55g
YwjT6A9pHNyqKCGn9hg0GpRIQL0gqN4lfJI4rOgw4xP6sTP8a/bx57MPlxzUnxasOoL2vwNjdXLt
//lfcBClkMl3+bvRx29f99voI/iX6UpYE9jConkwLZ/QJbwL/xh9/EhXsvzQ8ixGMAiV/jH6wAnq
RI42NJgcsdgd/pPRxz9JVtjV+8CITDRzUYh4QC+Mf1oIFyqm6gOawnOg1bJr9QGpc4WclWG0vK1k
tFeG+9IZ8asz+wyRcylWkXxKFy/dtkE5EJ0BBL1gF1g4Mcnj8Xs14WSzYxyDJvFKVbGzrP7P0PDO
H+gdWFt5AVIRLwx4N3592Q7543aVwtEHAceS1XR23c5vYqrNfCJYQHE3Gg+uOd2FKaS0wGhfsrw4
GYPAh+ol0KaIqogDC28kuzsR4uZKcrEmJ2SF9CVfCZ29LtwGBlo8bQezoyxg/BsELlWVyxPfWDBQ
Wt1bi9d35Vt3XW4/1Zo++9PldPPbBOrnVN5/MuPqj4cEVZ695G9xWen34aePB8oaxWzPflJ0+bOZ
YoWENHuH3xJZypSvOHTFaul9CpvqGTQPH0l35wXRs1nIjVUbb3neyJ1ZOQdfsAqilMIFG4h7e6Ks
Tqq7JIse/v0r/jEq+3mUpl8xCTSh72sNJzO6X1+xwH1HnBaLKP1C58q4GioYQstwYcf9Cer9M+/2
PnLLdRsQ/VOkj1HQgrz7Ew0K0k/+nl9eB9xF7h10KBYjTGZRv76OhPAit0Htvk4NVPn8y+F/Pn1S
gvJJ++XQiOVkNd3F7H7X73gnO2PT4iTNnGNhJ+G263AoTxJttX7ESZivRJJv0p5sGH8kgCYPnmRg
i2MUZ/ee8F2ImxAZFw2zrqFOp43N0mNeGLCFHw3ydUJtKKWT1nLWta2V7VuX/WWexGuPNCFLxViH
U/IsuuqqZDzIo7xqN+TbnpMeMOUkna+y49RBcH/rejmxquS1ZGGGyTZ64mgR6xIrOsGHmX+0FvWW
W+VHxr3Knh/FrK4WQ3t6XvL01cmz7hAPpYdIjFK+jrwbwUJcpPalCmhTFwjJiATTfc4DE9w2TqvZ
GL/gHL/RmRnTQzQChCpn/yGS0DTTsDtGE5Hq6T6dE4CHiHhC9DprVRkEwc1LvHIILSVFc6nIocEr
IZNbNfbntCk/k7l/TlMcXEQzXTR+AGQplEDq2o3DTl3YHemISYU0A4mrcegIpz0h6L2o/YkAJ0J4
gkairFxksgtqEn/bKvAPEwrPtoE6FUYGnpes6a+qfv5m+gpWle/M64ld6xZIFdadYjkamMEKVadn
G144rh20CUaAByBsmHRPbnFWejYgCtvednEwHfPa2CwahuyUbbGt45Qi251YzrX+xnH7I+Eo6dld
ee1AbJphXOQOWV2OSJONUzf3RkHsVD9ONJBWtZNJHl/XHWHSvbeM6wjveRU4KFKrygcmbN7W9jCu
Z9Pdcyod27C+Iqk5p4zvKJWHW9llj1P8HErFstqGyxYbV/F4a1nlQ16juVEjw9/crnaaZIjC+nae
5EOy4L7XGaEIUoZRPgJTLFZmWWEOTp/aWjxa8yG1FVzs/u6H/qF3Lwj/uc4WeRs7e1vdllMJ3Vo/
5EgQpP6cWVsikSliSIp577OSlbcoX5z9JQaaC1QFJM8qGztePW1qMe/dzNlMOZm515DF1coSWHG4
bvlu09Ew5+rHYe3W7nbBtrvODfWpCBiuBJ5zMAEjOggLPcSAiw51hDNOPsrB9iox1cuIViHWQooK
RUWrpRW5FlnYxaitECFXQ7dtrKNtt7Tdau9qeUaBTsMUWkEesg1tTybgtkMyBIiw1EOKwkOgtln1
TvNeae2HFoGEZvzqhnHFWg/tqSqCjySVtwXKEdF0956WkgxaVKIqjXbUQhNzaStih2PnoMoBwOiE
HCXSwrF+D3QMJKRxxj8szvMSfIRmmkAR1pg9xC21lrlkWvASonxRWgLTazGMq2UxlRbIjEgrSi2Z
idDOhFpEM2s5ja+FNeS121tb+3tIjyOuKYpagqVBbKLaCrUbSDpxskVOTIBhmud7P5uZHhnvxtzc
WGNc7ru4EodZuPupnu+Nyrti6c4Qa59KsXds0Bc4RJzIfmnjcD97ya3vkjNZXi9tuJLNixg3sW2A
ABh3VFe7JSPlNpuvyzT7MLMh3c7hHKHcJ0N9xIHVx0qdmrZ4JZ6ZhY6PTUtk6G2x4DFFRK6Bk8vs
UN7nSBTi8pWVGD0HVv/13OYQ2dUdurdLWT8uJA52Zg1yt9yZWfk2Gt0BrsW29YAPE9zYhhHISzLz
8LZleNxAWx4cPG9N076hGmDOhRuuxRWHHjm6SvHJpdowZ+Gcs7SFrtFmukHb6qQ22PlGk1+FRXRL
c9UeC3PhTk/RiHzUy3JQiKSGF4sgWXyNawGtYB7u0iJ4X0rJtbOEzOmyuyhKH6umfq2ebSPqYQ82
V1IkWzWcPSO9nsSyLYLsGCzIYbhTe8fdAp5eSVdufII6AxeCc4Dq7DOyss0AKJt0Wpxo2m9Ya+eh
0B7EXrsRsUQkCDVwKHpYFcP2XGNcbLSDsdRexlK7GsMOfyOFJcJd7XnstPvRxgZpyHWOKbLX7she
+yS9H45J7Z104UpqL6X84arU/spGOy1n7bmEWdLtbGyYmfZjFmaMB62L/RcenPXaiKDFWxg4hXZy
xtrSqb2dlMVrYoCeOu36LPzmjQhpOdw1ycijSZwcLKJ/NXA/xeK+fZZC4rnsGvHR/dqIEQ+h0QD/
2ot0VVXNp3Goin/eX//31/7WxHl/Q4dkBTiSnIDey/VYEP/dkcQfxNmtg/box2jlfm7iLOxKFsG1
QajRPPzWPxxJfDc2266JaPtH5O5//e9fBNbt7379c5fg/PP6mpDUwKVZjEyPXvJ39vJWdUEezpxL
eIa/RSP9V+1EDw5+TwIc9qqWp4ji7DQU1cpus3dzXFZo1p9VKt7VXN5mCj9qaXhPiWSQyKG8rGrT
Y3fie7ep4Xy4zh1pJINFKETznNfLkWKNG2iOoJpXSHfDTNz89Cn8Qd8T6er85+odMwAfHb0ECWSO
w7v+a/W+VE7WDyWxr63rXwA7fupROO27Sp7tiUMxJ9NbGBnREQLpj0V71OYbJ931M+4mGdTe1pjb
FxU0JtpxAXqmy+F4uC28kerE53sxWXhsLGWQ3d0ExV0ZimtTMjJ2ggEpd6LDUjRSJhlBhdjBWxyG
N+kDvF5qwq4xDqS9Z2vu/DB5MH2qvg5Z1YKshpiAaN1NlUPk3rTPyxU/47dsiLF9kp0Op7Oa7C+Z
mRMomHCbokImOyxCohmZa5TSL6Obm7vEmR5cMT2Rr7mQYZd/Kc7VdYVsyrbCd3uYL8Nkeppwfu8w
3d8VyL62Rd29hgYzWKvobnJPEodQycdCem9e7McXsIkqbFrKJ1TGzR/klA3ruoH/jbr5roh40Ysc
S6jcfXQKk32dEDbuijYl7z7r923j2iiKymhDgEWEEoq0AePLihwyJTCNmEuyoof4swS6f76oPY9H
qsutFVgOo4lfL4GmipZiTrNQr+g21UzkKyu7HmvSifDzfYA2eByHo2E///tLz/8DNwwCV516h8Ka
+1PPXn7uuf2m82WZhMFqSagrMFRFu7aP38YhI8cHZ9WK/5w91oWJc+6jZej4ZC5uc7R2UuHcXaq0
OwZ+9ACy5YaPPzkND0Y0PqgC6H+YfimGiUEs70p8T6vKpf+pl+GNU+dKWhb358AOT1vOI2INjInQ
2NYQJjyZrN2wwZhXkoQf29k3ZfNCv0RqYHvl0AudFuxMaEDtszdCe/A6no9h1l0vhhVwURjGdngv
/NpbZS0iYwuhtGPyN0yBszMLq94ukliXJjLvocV2mHoZgqgiu7GDo+FoYM+YEO3uhRtLlDyNzY6I
nZnwRmcP2ubLjJqTatDRZlQYyDPNyxjFK/n1gu6SEJPSYds2LRSuhP1RnbviFMUglqKBI2R2/X2e
+SxYkuqiaaoXFnX4kEWEgtharlujOhoNN0oXRrD7yws58dtxhtaw6oqvmsUqoB0U+cCStd9mXQXR
e4Vshrz5m8jhC6WRfkEYG9aqg7K9EKyBTnLVdMokeWMCW6wonVV4tSRE41RPmctyqqM4InpY87fW
4EPQopgj5HDl3pZJZu/sNiRIKHzwvfqFKT+vZ+bH5GxeuUVMWWdCSaAIy60w3zpV/o6n5Lsn3Ath
tTZC7bBBdsiGrjdMxNhwiwrvrRwFOxXWKTgqV2ajXjrPAZYGGMTy0Oo5PvGWfX7dCP3Tz+PVULDo
iuAH6MzrYizfyclAFedYH0H+zcnqQ1uGxjaGcbB20V9xvtvbupLAawpm3nYy76PE/p6U1WMz0oI6
86cgieIU1t1zkXoMAmBJr4zUO1joh8BC8Au0WhD04wfHja9dNd64yxBu1GRjdxh5ey0zo8B24pve
ExUqJnTOc/FumsMR3fLJbh0WoIQ80VtmCNMx4yxoMvUtUc2Fs0pbt1/Lvn3EX4xPxymSjUTek5Bq
XfTWeZyfcOZfOEb9Yrgpe7n4YnACYw1/LV/5Ib5ShUGs3vlO7h7DNnqXlritSoFL1wyuypRAnmU8
Q+3C/Jhs5oVVZaAkiylQ9RloDX+C8UbS+H6wRmsTsYNlzOFuYxHEu2rpoNp1wbexJyF5GVMeKmg7
O8gWKfmyWzk20c5Og6OcQ7Fu+/5rSf0t7xhIF8WYkGvbnoIrYm6/JMz/MgqeAYoBPJMhQl2P0tWf
si9tEVtXH3Er3VPvZXx0PQuJwBXbvBFfKeR+7MIaRy+9ZTf5y3e7lvOeJ9eJuIlsa2Vdv5lMcZV5
5TuzRJZdGmlEWhHwO/ZATQkYInO7TejeNsO0fFQ5H+Ccvc2Bv7cn/8lOjUNofVEo9A92AkUhLOlD
Ddc+ZHI6hwPfyLHES5aVCvvfeyX93Y9Q7WTnM/RJ+0fIWbsmI+9F+JvB5I3Gh8SWc662qno023pd
DR50um7Tps6aAJMT85NXp0lQ3quVsKxPkANYAGasX6vZUzabGcumUIm31kJXw7N1XodkUoBv4tJM
FHdcUE/uGsT+SpGwhRZPjzqUjWDCNfLNWAckv2AIWsxjaUS7GMvbKZ6t6dZDynDrBNk9ElJjCN0n
mmX4V6jSfuTFu1N/HQzyxztZ1BwrPng+hvXvSK6fEpseZXwNUs5Lv+DZPdZLiAuNOYZr37JYRsVX
ugIsBA7Oian0pMsw4IKs2zaBrKKNnFowUj3vT9ezWy5DTdBhnxl1s4DNMRtwUkjqtZLlIeCOOY9a
PDvaCKzFeJn5DhDEwPO3rNcwGxN2fpZ5hNy2wbvGWcoEu0oIIKjq28Vsh2OedPNOVg6nHsE9zdCM
F3ZnT1ejM+2ilDyZNpEbZgIs77qKZ4aXkuqWNV/2XHAkzgaeiNBvtmFLIIyV9B9g07/6odXtOM+l
pQibU1v7HJ34yWq/eieRDOY9QSWZFbV7JjQbuTj3cfYj1W1Yu8zB+vy9Ja53I/ELEEtjF8dMMTly
XCSJIPZX7pjZPGkX84rNZcwnvSSMmiqu/M69nQzzpW5EsRMl8TfGRN+VzvwfGUZXHv66qTKMw5yO
L4Ww2B7fmYuJa13LKDschVuZt58dXni/ZA6G36AtLhfSzE7AT0AosrDByOcRejJeO0qbtA8IRMRm
MRp7o6xp3xEWsoZA+GzF7jnxB5OYafb2ImdJC4Rw1fnmZTPNHVwxcZeN4PiZhSfEi8TLketvlZe4
dYKOmOhqAm5XlESF46gvUNtMR/YkV32ftjzcuxf9j5GTRh4XZO+lJWwOLALM7hx6XkPtnYxjlADp
h7rJ7mXf3fCgx67tZe9xl18ntRFgt+GPYCFLGBxhVBQHMJFijUJjh+BdMAFkJdAIRFBDR/3p2Pk+
Rjx1UdXZsbYxZ7lYlg2bB3mUZDdVNryzPn8kBsxqiKnOeQwOouYpnw8VC2+PI5lHpFKthRQTRWqq
brOkuTEjVhSG6z5F4cRnYKbYidi6Ogxih0VzP9LA3Fsxw+Q6uhEkDsIlzJkc4Q1Qi5fw0E6eprar
0F/1O79POkRYs7a5uStSVnh0+gD9rXK5cif/Yuyd7HKsx12dgdehLJ/WE1yVuXWerYQwJ8NXyWap
ihuR9xum1ykEArIKSHOpiFFf2DST00v0UITluXnFcbKfQmaJktp8jXdh5XlwnMrpEWv0vAZldB3W
Tcoru54H+zYT9pPw/WxtZu4rWi/Idw0qHuGhthrzmoXR0AKUYdlzDmKDwTllHJ3UC8XNOmzRkEl8
8K0rv1QITMgXy610kUMIww8Z9mm8wL+vdH+/IdGgV2zWJugDPKF+8LseK81iXxE+EZJhMd6WRn40
+uS33fEvnerPnekf1tIEooNRQ7/9z5AFe4FN0dR0pvWcXxeFYhzfXBEkVhdvV4ZhEqw14XPoN65W
Jvz48f7aW//p3toFLcys4V+PPa6H743I2vZ78bt5yW9f+PfF9W8+fNbDno98P+L6+W3m4f0tQFSB
OCyyXRvVfvCLZp/vEUWR59o2fTvC/J9nHqTCE+iCZdWCYPwfLa6tPzDAesACHJbhPv8zdfv402Y0
X2LCeTRh2Gn8rULQweG/baNyPR2TlLqSvS0n5KXwbnky4IGEFxoG7xOXmSZojSrA37ec/NzZhIP8
9tO7+QfjC/8PMKj4GUDXBKT28e75v98+9hFjbYNWYErK744OIrMsWe3/CqD8K4DS/P8VQOm0DrSF
pj7heSFXVZMaadNecnH4v+ydyZLcRrp0nwhtQGDeJhI51zxzAyOLLMxjYH76/wRl/bdU4hVv728v
ZDJji5WFBAIR/rkflwAcW0COdC+hgSu2o+ygPNaK92gq8qNWZkfD5cDKIfJHaU1iV8cafWinuMoe
Z9eWT1P8FXRMv7OwzFEENrETgzRZ3FEBTJUTAMp1Yvg4YGdCwIBOOStOpQBYmfAqpcONbDJlrrO1
YrZb4aS4TnRdK95lpsiXeP3wJQPD9IFitmnn7MFsHxczvhnaeT7MHfojqOgz1LRlJwB4EXhng6+Y
XqT2c/aeBJbBfWlgv6hRjnDJQgIbupg/F7cNiLAEVJiejMY29UYcYqUIXc1BI1NksQXEGAzxS84e
PbbvUV3eOkBkOkAyGzCZAFDGlOPKU8SyVrHLcnyM4BeroylR61K8siagMzTOismIy6/DFlGx0Dxl
rhbg0QzFSWvsm6WFm6YrgtqqWGoFULX2J10NzBoEz0pNwfqNt36JtOI11kR3iw+zvbRl9j5ZyA6S
OrF0rFQ11mhzwWJ+lvWSKsZb6VRsmLmeNCVPQOCYOw1XnuLC9YoQJxUrLlHUOJ/w465Kx/XsttNO
ZMnZzfUHqUL7OkejqUNOjjTmOGrY14xAsLVVAMfDPdmUOdg3BQKgevPUu8WX0cCPXQoPwz3UgAh6
QAJFYFU4AVuBBfxRYzBIfDfhhIZzlNnqAIegsJldj9q6brM23gzdBJ4IM+DEjjvRpyhwMXCEyCte
oANutmt5pnPKF+tDStRPV5m/2eJ7Y9N9oOFsaxMLRH7jcPczKagyg1kvH+KJEOFQ9ndp5z950/LR
KwSzluA/Xt4jhWbmxHnyUbTCUmGbpQI4c4MT8GKO7C/AndcYzLMVc/tFCv0s1R8qGLQYwEKbChBd
QYo2FDK6H4FHa2v9MsRxMOn38QOmypKQ68L+ewG1gRPAGqwqjNvmoamjDgMT8GXDzWl8hgk+Rmvg
mqW+HZvu3HvTW2L7ksNQmfEsl8eqtcvzW9dMHFP5UicCAJqaTZWM+BxxNzJhX3qn26fxuAapgnFP
UX1IXPmWr86tiW9xa7ct922/9nvNaZwgYywgPbSwSeCdKC3zVvToNYNBNW8a1LAKMUw20z6y4+qS
DGW4lj/kuGmHZDunL5MOecV7ycwKIR5bBUWRCFDEy9G66CmjbW3TLoAOHBL58jGKbX4C9MflO5kG
ZocEetGcS4ZlcGuxz2/tcsvEmbe1GI+mZgdIpbcLETSvqs4RhgWOTwevKWE9Y+Ke1leqPbeOmJav
QDhuNY1IawRte1NoMgndir44jtBXmpYVQR0dJabgDL98oozzBg76XFnpJ2Wqt3HX28pmbyjDPcLu
Y7bGbzGVCGckoA2FYegeopxDMYKVqkc66RzOvqAl8Xk2hn8aXEQ8l1DHtsLzL5T5vyAFYJMG6FQs
wCYfEKugAJUxj52KDpQqROCTJtDc5EDMd8+02DlENrAwYgcR+YNWBREyFUkof4YTPKOHXhq72y4d
wYuTno+j5GuyVJDe4+4AnMQ895Z/1NL+rlP5B3IQngpE1CoasZKRgLGSNLq+tfzkg3u64A7uvmka
FZc8it2uTUcebzIXWkL4ovOwOhDGSG/sn9EMFdKwVVwj+xncIMGxkOTgA+nBgNy2RyPYasXy3SH1
4fXOgoV2GrE0aA65fLIhyuNPbpAPnlyG1isZtBAk8UmU4C6PQxA51w6MuCAqmuuyvfaEHm17lzjK
qoIpVsuRW6sJq4wYQlR4BdUD5UgFWkoVbXF/hlyomCxa6kRLzDNe3tTBRCLGUtGYVLd3U5Va50in
z2/bEaR0Gm47jnl+UGVoPG5JbSA0Uz9npN7RoApKiOZuFcrpSec0T0JFdVIV2gFGSq8kOR6hAj21
ivYwPtgCa7YRxVCnBxUAykkCZcupUsGgxVt/eMoio7XYy10VH8Jf0W7rEC/2CrCVeJEBbTYtrhZy
RzH5o1Z87VUcaVLBJJ2EUnyT1rlzWFVwyVURptrLuo3ZqlgT+SZmY00IgALfDcYtFYHy3IQnYrCP
MioIEOhD2KjAVKWiU74KUf3f4et/OXO20Tr+dFz4m2n4qe9+vCefJ9V//Ff/njZzLjfgsXHmooSF
Y86/T14WJy/crvyPbcPPJpj/TJupgfFhjDBvBmhoK2T5/z95Gf9iaC1cF5QmhaTkm/8by7DlqDT0
X4ezruBvssDv6zbnQM6afz56pa0YcsB69GFCtTtMzhQih9ibuR8obWdWK1Ztj2lVcSabiMW38HHs
XNIhf6lw4G5q2yAzxRKgWet9R8Iub+VVL+evRdd/jKn4Dui52679SPdod3JEnhF4aSz0XOdGK9yb
aQKiKFdGmPrAPzqD3FQ5XXtxC+dVmFQy9uXzsI4PSCbuiUpo7LoGZGFbv9JXXgk1PQYk/uLArFx5
yBPn7NX2C9ISrsG4wJ3jEdipM5/hLUkL0c4fjQo5jKQdehV7ECoA4VtAYsh6ANWtn62kgRcyazeF
x1BJU6Q1Vlw+mh3kKloxqJBFouIWK7kL9sQgpZTg4apQhlTxjJ5QFmkNLbU+3B6HZGose+IfMhzH
iAlFtNylDnY5s+TPOsmPnVQUBCfud+6ircSCx5sWFi7Et2a2kfyrKt+m641DrsTublJSJuQUSfuo
4MlEAoVsoXEoyaRMZFNKMiqxCquwwSW5oqsIC++ibUamxSLb4pJxkSrsgo9qN6r4y0gOZiQPI8nF
ZCogY6qojE9mhqS3pyI0CROVg2tFt0yLEJjJeXNJNp3rgspzCSRypshUJAduyrdJhXQaFdeRKrhj
qQgPrrIebNq3mHHPplAxH4u8z6JyP3q7LQdd5w3dsKshGyRUSGggLdSQGiqVITReDGw6bnVOWD5x
uFXPHnv0KS8fBdmjUoWQPJiLh5VcUhfnBDT62yGe2HLWzoV8Okg0QbzCdROOAH55W3oDo1cVefLJ
PuHHmhiPipvOXJoN/d/iJh9x0HJCIP5CiiawVZAq7+0zO2QGFHiqnBIvAcVLkB/JX5kqiOWTyIpU
NKsno6WpsNZEaitV6S1SXFr52srqecnY2Rsq5uWrwBdsBaJfKgTWQjJi2KBrE7Lnsi3JijnmxJB4
QNXU6+91AaMm4/il4mWDCpoVJM5mFT3DC36FTVuehIqlLUkE9jSS/hnO1VGYWCi0wbpm8nFuevEl
Kh1gOyL0srP6Vy0ddlPTXYErOM7pN9/CcNtbpymG2Nmq9Bjb1nUoNzMkGTjVoe+x+4U8lNotFLIK
t316QescimPR99e5dmiL7oqrwEt8DGPxkZXRcblN4zps1m+mQ2eKVh6pP7+ThStwDjtI2rMkGzvi
l+UwN67uY5Xa8uhWab3n2vRTx/4urZ4r+d53a1D7fvo0UtG6mbqYLawL52gq4C4J+OCFklWznwpr
/VNszY27RZj6wZvbD+YNgNhRZiUKLbGIV6kkW7P234eps85+DZ5oVsKuYxIXSCIeu6Y+jDwBfgvv
wJkPWqHtMtN/qJeMzYwZWIt+SCb9mCMVr0jGsXGDCpWc2qinpwpNeUBcdhCZJXdtrVTnAuMxsQy1
J+zfcqVMA0INJyfbt6O3W05xK9b94GgEBpNxq5XVbWaN8VYotRtC3otRlcfMT2iWVYp4nI+YWnt6
tIV9EYjmPCwA15WOnqtwA+T5MJ2EvGoQ2xelunfI7wtV9sGkFHlsNnvI7zY+cPcWTNNhtFZ9Pykd
30LQ10fQrAMS/+wPhPAG8cy+h0FD0txCM3UH/HDMXQyazplrtJTVOkld0wOcbl0p6angwJT7Sx/E
DCHB+ptg7HO7OJF1Zl88eTdRV7PIyCXUhT7tK6k9e0RFg9lqAa1yUOTTflft0o1TnjAIs/dquO3L
eHzIzRdGL0jzlZ3s0+iHmUqH1Szzgo40IekCZu5r2x5Gd7AY3Zlio89te6SDm3lV7oRuv3zXBI50
Cwc49Gee6VVnj0uydZzG/ZBEFyBJQWJYr5mstoMOwHjG8CHhgfSl+zgVLv/C/GWj+byzeFPZ9BS3
JGq0Hq5TBSHZa3n4nJSc8jKcloWaqrjHjEyLPP0OzqNcga1l9hBxz+LzGRk0FTnMLVHxl3q9TiVV
kr/LuSeXJ+jDJmKmxS5pQTuUo+MfWuljGI/rrSy8frO2+fWaiqva5V2WLl71UPjaQTq9CvfGqpI9
3qVQzJjF0d7bD2w1V/0PGOX/CfS/F+iRzNlU/c8C/ZcfP37hSPzjv/pjj2j9C8KwQ/DJN6HmKLfS
v/eI5r9MGvJsZHZdMPLDnfifPSLYHJWHcXAceo5PQObPe0ROZvQOEplhygld57/ZI/7dvueQKXMM
iwXahTP6aYfoj/nkpTBUeRlKjzKDx1z7XrT+FKYEiQOzjoBLi7s/XaFfiO6/mDWpHwralOvBNF5X
864/TQRgGVBE50gLuQZ3hwlzFuhqufUb41gsvOL6FuhglK+7pjhaqX1Vjrg1/vkz/OSn/nVrzGdw
2Jr7Kpr3N74qnrWILRpv58rpWap172h42Fm0EUeNIcqPPKv3VTPStwGJC5d4HnWvDaV4KhlMUKDf
dcrFAwitCWzDOboJrotZtC6N4nMAjs3fSOSeDbbWsHKd300Ef2G75NaBlMBIEO8bTpu/XkJ2r6gX
/mpusjbDdvJBjRx4IzdDfSlOo++dSr/d2tN8qPvpkHf5nk2s4bMkNigQVn9LYAJG2Q8jHS7Fouo5
MLsVdCA2t7mODUSPTxPovMbq7grX3ieECbKl3K39KRn9J72LvhBOwxbUv7bF+N3syx2NN69FtPJO
3llMv0cdBVCwK/am3ZADmoztcdcIl0LE+iITto7jvB/iKoTkaVF3b59yd3lgen8n5HJpXe24zNGT
1vtPVpSEOrAHxuivmS02g5P9mByOFOn1Wq+Uy7MJkrwFjF1z1mpnF1EPE01IDRj04URDMpwuqWXv
cylDO9foCTHOLYi0Lou+R1oLSrS/lQUSKowokk67wvKNoFVmOBU+4Rrfr5PYOpmB/umfC2i1+pyc
opHtSIy68s+3pZrkfr4rHR2uN25a3aRc4a9fa+1pvpG3o4kPYDzMaw/YcQnyldBn1J2p4/jNU/CZ
/6z7jnCILLKYCAuf86envzayLDdGflzRNOz4reu+ReRKGf//86/1tynbzx8kcIjajuMKrNR//b1Q
28ZurPlBdRdtPaN+7m393sllvlkPhmYd8mII/Jo8kBnJyyrjx7FYdk2a7WFdvVMneiOm6OafP9Pn
seTnj/TJPJo6MrI7YzBxV1Rh5R3Tydj78HmRj2qh75PU2aW6/juv7C+/YHKiUE7wTIvPKd5+YBpZ
TgjeDFDaydmmBYwBW4ZSOHs8ERBh6gPm9r1XeoE1YTMr9LPuCVQ0GZpNfXQzBj8cxv75WvzqLUDA
GRUDtYCat88LMqR63VbXIlp5ZBnruDltGNUlTsLI/5pRYvTPP8/4u2UY9L5n0smBaOHwZvzr/YBD
Y26aesJ9nS1hplfhtKz0C9TvDYm7kZMmlTQCFTYlETwcfvPD1V396SEzyb7i6Xd48+nOp4G076+D
NNcEwjqqwWpSTWq/uVm+z9f1CkjcaOUnGNeMvRzcYiT1uuElymAuGLeNTq+anB//+QMJT/ziE5ls
2+Hqmfzz83Po5r2hc9yzNovXv0D8eE2q9mrWSvboUU7ocf2YNcg38J3x4zgORmBv50343ZIRQbhV
ji57LJ9bDj2pGX80q733Wv4Y3EWy8WF6broxwjPEtr6OVnDhGPJmcBVZ6UlGakDngIHscrHXiV7K
vDp0pKGWyibMV20S3PaCzQCnBMZ9OY8vlvSUDbEw7MDnmDxNeZj63REsTt1b2UUVqf78YCXYzaq2
qfHqX8sFJE3cHg3shdQubSzJXx0P9cPAzMEn8uY4RSiN7ST9ONTGMhxXuJV5ZR3nkiCVLI4UPn5p
iWJ1boIgFZ+t2AfXUs87Dn+h6dyZBt9oX+CQJTHQVWVgD9ZTmsfn4kgrkW3eYNS54FZmTOc/52Dc
k2l9xlp6MVusx/F74+JfvDSFHxLXO1J3SmVbQgIMhWUmojXmTxaeJ9WiWTUdxwM3e5YcfBSf3F4C
4DatRuXwUMMJHdMzHO6v3XrlY5DTsTBVOLA2UsqdQ+UWobdTi32oa2DHwngK2EBCGNVmrn//4lYV
4JZ4hvUjmX2iR//0iEvJwcSik4JFNg/nabZRSaZbx+gRixh3TPMUWmb2sUoXAHtXvtRAWpEeakLg
lHXJJswnUp3YeY3gFsfoejBbEnU5EyKZAxY0SBq3msI7TXyPS+UFhG3jbW+IKzMnMeFC0oLlGh8H
IyGY4s7UpmoPnX/AocuM1+B285CJArjKP9DsZjpWaYxdUzcN6IomaDVdLFaWQdfARtuPXhZXx9V9
m/TS3yfCZhaQAZKNs8vcANQY6ReY8u5YjVZAHtHm78gfrdK3sS96F48yY0zHWk/3bnaQZvVh9VI7
6E73bLrTF8fVJtDA9otd9S8z2nkJp19vLKQr0hp6WT6aE7sRu3yLEvvOCQRGO5dx2rB4D3TfPNk6
WB+SyvfSmXAv8s2taJMD8a+stbf8WnuZeAiOjLk3S9J9wdV+iJ38Je9h8g8U5MDrN0l6MFUu6vkH
4O8H2EQ4Si+W6xPYjAQscoVfifdiG5d+WKfLpZ5IUcrshSSCDNxq3hcdG6PBfZDURwcuSVsMha+O
NI6YzsbA15d+2zIkCk0Iah4l4dSBvNlZUtMg5jxCTtlnzNeKyrjHBasznQOLnNBP1OSctK2RU382
VrR/LxIGunZE/Xyc+qWHDd6+mo15l9TOtaMe+YgJGP064T8ven/DD/D+NV2eSQrULeRP/dMrYBha
UrOdYiRxyvUF88P1yzjfLixWAjTEMD+l2cXX23DowZezLhXiN+afX7yL//IJPr31ZtMsCr/mE0Sc
8k2/C0oJXC67aBQKRqn9m3esmi18fu1YxKTYZ+ko/zSn/PWdlwiv0se2t2DJzJC/k0A23xP0y2Yl
I1+B002CqSlh9ax7mPRgpQ6WhjLcc9owfvP+/RtMhItv6Z6tkBUWx77PJ7Cch01MmWaiPAn1q29r
rTxUhTluU26a1LLKs7ls67SEBvQluyv1bDMiyjMI72OXbr3yMGnxrV7218YApnzEnNImnJ4uWePM
v/mwvNn/fuU4BDM0wahFFM9Xf/6n8+JkEsw3erIVsgZsHBNed2VN21Gf3Q5UwpOGMW+tcXzx4/pa
X4jRmBM1x27mXSnSbbiUyboZJIkAfYJyYPXfBKUFTe0019E8I0KJsaM0oHMIGFC6GGtmj+3bxRUq
8ftSo1QeWahVkSM0tRFGyy43IJJLX9deC709T9lsnmk7wxtjR83RSzPCCVE33iWdRk1x8VyrZZVY
bh/GpzifORGu72MNd84kbMb5Dn52sSsb3dqkbf/aL27oerdoR3egs7+LZd6RJDhMhnmJFlrjC5vh
xKM2JEET6XduXdzPMLs7CwFee5/0JgT5eihmfOmld9tWxaUpzaPX5A+xITejweS3RBvN/c1SYgbX
pjdNZ/0TCdSASr+SChdjaA/QWMLaWJ2t5ahNA/mHQu3PS+2gjSIHBFunW48VtKpPkMOzM1HxjlLd
Y95CSyJjjvnGecw8qW99Lf3Q7OJro0PYLsfHtU/ykIi4FYhe+mHClJSWmZUaRIElOmZhXLuPgfkL
Rg7d3cQifU5m1qsxnMd8V2omhg2VVAnbTr2kaps2+xWEuB+OZXToSXHwNm+NLaHiF9ct6sMgSBwY
MaWNxBJKcOGotGx1GwzsuhM/ECxXGmJ0GqSlsdPBSRExO3GhX4j0y2pHwTRTwgHqa17i29zCKhjJ
c20NZyQfatDKkuT7cq8X0VMFSntx3YVtfWRuRaNc3iaBp+ixMT2MDANBrlIbTqswwtriEMzuoGaT
m3Q1/b4VuoFlHaf6zlvd+mDM1mX048sYGaTnPfLffqcRIJq/mKMbY2peTrq7fphw0c+JfWLnHF2W
eDzoqeFcJc5JA9O/66eBVNlkP4Bn25QV6z+t8z3cPlwzvQ0SR7eQhJNUJ95VudoWteaKswA3StOA
7o/6Tez03VXVfXM1Csp8Ml4lwURy0eWLkVu8O8pcwvZxgt41sYaPmNDTBIsPiHdyJJl4wE0O+5AD
3nZdNuWol8wyYPq4YwH6wXgFaoi3XbD4UdoxmXbLx6KHgdeqezIHO1i1ISyYujhSuyGXcxgIcT3E
DgzzvV9Vw1uXps3RrLgwRQaarizOUzPEW1n7zZ4ZRECPKtfVR+NJoDuf4ZQ/1gS29vXk0GPKtIFc
wKhfL8SDgljhTFzj1BoAkK0Wg0BW0FDAAlqTX42+Q6C4jH2is7muD3lP8UjPNWmS/JWkLyUJK8Wp
PgtlLYMML4xnCEok2iGQvgtlx6u+Zot56xWF6niqg37RKDpzxHCuooOwpHvTjI/GkPTI/NHr6ozv
+F/TXU9lLekBOquQsJuRYQydwZgrxtbFRGKyDxkmrDzemp8jv04OS8SAzK+gvFhGOGiLfmyatjqn
H2VtNMfR958t195ZhZcf5qp4Hyz/JV8iEsMWA1XzVC1fKYeug8j3HjXZXRfmkvzmTSgQLz+9CVEt
cRYLw2RJp6Lxr+t5XwuKiQpSouUyw82/Fs1715SHEke+rOJHoCdhvlxXth7EXrFDLx/YO2P76IoP
F5vIa7y8E9KE4nq99NNv3jbez8PWX4+HrmmbupIqhC30z5LoUk4+cmHNYcw2Tn1uR9tVVkDbdLHs
JQBy2HqbmTAduDiiJtWgUWZv4/urfMbcdAutpntPmdDGpU+JoQhHkY/J/+axY+XoRwSSSahwgB3p
MEmNA/jQoCYNlUTpBjxq6AHR0ZhbLbQVkWAptEfgoZvJ9FGb3g0mjGyMBkJO+n2xXrs9G6Xuy8xi
ll7EJF7KIg77WOohZNCQvcbtan+wQm5xgrHdiLa4nXaZ9O5zjZSOLZZtjjima2FM0XK0lpRk5uk2
MuewaPv7LkqPtc3fSFneZiYMUVtdmA3Old7Ht+RctiQ69gnWq1iGjVitE4XZo7BfGHa+G18kcw8P
SrgYqYY0l+F+6qBMsmnt3AkMCadV4+xUO27xTefMd/20x2/L8Swgb+h1T7ismC7VgcZ8w7SGe1gy
+Gfsi6HRWTIDR3EloSLXumhZv2ckFlRodsFMMwy6zoa3YM9ysLQXx+qLICb6PU/R3ut6pn8nsrWG
uY10RUnzt277IFYgJFCufDXBFtau3tgFeEsiPzV9zNVSBm1LiyGrA+flxP+ReqyjuX5I6ee8Hqv6
Y26Sm5h0FEOnKNNfl8ymH2HsSHln9kYm+rCveUHxJrCjndHBIin7CwjZferT86kGar0x7n2a/fZ1
3jzZ7WPsOm8QXHl3I30vS/ljDEF4hvqU79oyvtNHYB+tB/9Y3OgKkGSXlyiyaWowD9Xk74e3YWkO
jSFOUzEeOkZNVcl5Md7V0sQSxfgVF92pj77r2Z2jmvw4xjsY1Di4zom907gp7W+4rHatg0tK0ikt
8gfiS8wE9WD6gonS3XRN7oZNmgeTf5DggjAJDv1TOpM4Fgg4bCRfytIKkoUouEXJpfPDncf6PGdE
tRZgvSgXs5F8L834q905T31Lc5N+yap1m3u0K9ImCrToRkrKoRRwkt6+g7tor9mgQXvRU4eVo+Ko
zd/tZ9ZbmvFyMd6cutz5bv9Cr9XM45hSS0Q/4UQKUtpHI0XSWtyjbLSQusQrxguJTPZaZ91NHsa0
+jCn2hLE+iC3Hm5HnjW56VYuQ+M1OuHC7GytJR1lFBb79UObTMBjgZ2uhn+p/btZ9Q7OxkUiITRL
RNpOY8sC32aJyltnEdcZgWHcA6BHak60Q5ds1wpeNL7elvM3xXp6ceBE8Iox+ouEZhyw2CyyoSco
rzzYn7u0s9+GKj+bGHh9E5uJByi2rbd+17G62MZ+EQ/zRJvXUjrXXdW0+HJ0k2GxdZX0CC9sWK7Z
ur5m9FPhfIhSNJLsYxb+vWWUbGEh2669pXqzxB2jdsLdLhUqw5hsZTs86w1JWTL2q83h3yDKt7Eq
D5qLo4fU8BEZW6273mmdraGG7Ix7zWi8jWs/25HRsvZiie6FJh795sqe9wsyMegdhAXDAE0FmSFj
cm0HtraGdW1dJ6g/ESLTYPQnfUmvTcf73tu3zn253DdTTxKu27bMdX8AuNvq/fBAum2j2weHR31a
/T2UhKDLaAtMK8hQBYzDaeNzzKq7ftdiZo4oIEinU6Tfw3sN5KE1EtJvrviWM0gp1492cdhS4O/Z
OWyVLe+xwuoyS90OJlfOwQBbXOiGfrJG97jmR8S7rYF7mRaoexuSqUYk79DXCGNOdmjccVOlV1aC
CwShsd4a3TvYIE4iKFwFqsoqjwLvcNuZJxyyIf3CQayle63qr7KeMQwqbBOK3L63dFzXDX6bdfni
pPdG+9EAjep4GGzjaytx/d/gzceBk2XQWaf42FuQNYo4ZwkGIsy+b/y+RkuH4pQyVa+dQ7GsCV8G
nbci+Rhal9NDQWNUrxNumw0qzapL5fuPHA9Yj+VCujdng5zwlHYYvambuhIGd0ISbY0keZIlHEqB
Y7n1i2i71BwGQdk1+BJ2Qx0lsHXY3pPE02Fw8bZBh/1m0Ee1qRti2pCRjsC9W7znKokpQZb1JGBx
geqqj+bBNCdcnP50j0M/cDpKeSZ0RLN8N4fiycj0KzKpb0WeszVGOMrdDy3j2ODqDWXozv0U4Xmz
8rtqrZ9uF6M7/NxFW0P5XkbdScE6cHDgZsJ7LeL+0E88398Na310Fpu9U/2qme3risCD5eFlXlH4
RtsOC22+x+6C/zPRN7nPy3CQZxUPLiQjrWG+GhS/xGE4yMpBpB6i7KY0DL4JXDyy8e7mpn2a0cgw
MMwBYOV3P2b84kN025RFHRrsrBsXypHlP8yZIPFreM8UCrO+usnObmZ2RrnjgsvytrAsXopBvkb6
cr/Wgi+RaJVY6zs6RI4GZwd+t13uy2M+mvfuaD6Ibvqa+GDoJOipVcO3XlKk2eyMwn1BaAK5brD/
j4yEp3m9PnBWxOdhFjcyx/A3Dcdao9Nx6S9rBupjkKc6ma9KnhYl4U4/Yfx0gC7ZUZfdK10lN1lC
gbu/fvU5SqJrorpYvfs8LtV9SxVwlWNeIw2NYw8ZJLb5sinmPVJ1/JBJrthEwHQL9bdd8IhXWvzD
GKO3yim+rUitccdnWypucS2b7+3miRnLU+kW1FQ173qtTpe93LdfpWcjcBfoYQ0slWiYwSx3WQ46
on+NE5PKpARvW8xqIu9kPN2J3qOLCzNPWfFKJ0/8PLUJHZh8Y0NBpIG1oCeY4HxtTe34U6c1ZtGz
deOJt1g+SlOKcMmSb9jB9F3Bw5onaOlR33N89/qbpGj0rRkPL5lBwbVXkCJoI4af2NaaPqGfHNZ9
waIJU3lfzq82uyCM0QHyIw1KSDeECGj6xJLlBVEi8XHye9L/aLTMcN1ua1cg5Psz+D/6/2Z3L0Bo
8FqkHgsImOXO140pJRom669eU+8Cfy1cF6x0kb7uiDsbMDComsZiij5FpWbm8c73IzIggo+5yzs3
PixME5KZKoe8QGRISFxoqLbXlr3eGGt0T1pAbqMcL9TYQAhi81IutQgkiGy+aZYDn8tzNeKLorax
5Zy1aBxvKl7Yw4ggk4pQ8+A7rGtkHMfcIhJi6tsOM5Pu0snsKYtqlQh4QezhONcDAGk4hEFC4x0F
HwbNCOwF+Ok9ey+QQ+OVV2Pj1Hth75o6uypL/o9OpD3KDKoPl9KEI7npoDKRq7ksUmMp9keXzG/3
ZUKzWMb8I+7TwDAG49ABlphTxjQY2e+mGhBKqqXfdEMJ4rYX+o2z75pmOHLzAzAftYMJYi0fMQ5w
LGwgfR5N47xE4PR6fjpJm3sQqVRp9+6N1dr3fT32oXIXZEUx7I06v7I6tWlIm/ygWzdxma3sBiuC
QqMDZoj1VdrTrszGZrfm3jdgiT80B45JvJbmBjkkkFldBlZR+ztSONv4gTt+VkHwL3oBHYpSSArM
uOEni2L4xlvCYYzZU++ivH9zOvZ1jYXgQ12wNa+kJ7pjV1BaoGcnjfPvBq49PPncv7WcccO392hi
bKQHgPhC/uq42SlCc9AZSwVNQcrCcwFuqKXiajbqAwWbAYO3vY0reDGLfZOIvTlh6WSklTkE8aJ5
53KAoH/XO0GJusHNx7LUgEaklPxHL63Td+DN9EhcxnYm047JIYzH+Yvrog3oYL3JbchXXbLPvfYk
QxwPz8kWuYLZWNO9xlUjAC2R2zDTIeiJCgG0gq9jODyRSUfovuj9i1ntLLfDJM2q7KXkWQipjBpb
iLx/HNiIcffq36IkOU5lt6XzlDRdB7fTX+MeT2dlhaU9HHVgE+E8LGZQ9eJlFUIC9vSuUx/QCMvi
QlLJt6u3n3L7/1m4/hcWLktFjv/BwjWk/xNZzvz5n/7b64/byiNLzYTWN5EN0Pf/SFmb/2J0i0Dt
4xASSANKv/5PMxrJak9ZvAwLE74yRvybLGf8y7EtaOK+bxqo8f9dylr8YqJusNPWDVxNJK3dTxp5
I2ORGSUjZE9zqMFlUZsL6GYlq8cYLfbWLbrvs8SymQzwbEcUoXl1j9BQAtcGswun830+iUJCzVzT
Y8Y0KvBcMEGeK1//dHVv/1BS/owa+JWcz+WgEM6ldZwr+emjUlLbzWmF/QvOLW58m9DluBAUW3tz
OxpoDLEpBtBV65cp7Z8TUgD4rp0by60JwdFMzQnfoBG53q7xY+EYd6TVVGaIigzG/d/MyknoDyp/
owv9yi5CMIPpDZhAIIGfNCvbzZirTj5M3ZjVnTK18wDObaMmBJ3oPpyFi7aSpvWF8xs0gwqRfJbL
+Jl4dLhipDjU3fzn8YdvQBFpGwQvgrKAwNbkK5M9gEgc5Cab5oZ6/n/cnUlT3Egahv/KRN9FSKn9
0H2ohYJit7FhfFGAwdr3Xb9+nqwCN2Cgl5qYdkx1RB9chVRSpTK/fL93cc25MtIKDKhNls14GwQ9
WG3T1yft0FpoRqNoJtKAdKPwm90X19j8tghvTScc2UiF4qCzEMBRJi4bJ7JmlcdRAwPPm8w1P7//
65uvoX9CpR8JNiLxv5eXkyWVMmr4UM1Cne5X6bl3BpI9s6S/I9TCnZP2voIG6MzGSQXFF+mF11Mk
ZZmdzi2uh8DkO131b3sCYX1/PGHp7OfwpbIZebgGBbpBYjq8jtBdG4I2iNkC+ZcjlvPRaN+ATLYo
RHgioko9ymOdEjwACRoGyieBt/DY2/ahqZOLMyXQiIu7sk7NM6P6oIVBuzJkdEUXGteZGnwcXS+d
CxjAgB0J1vuGfVJ5J85oLoveBmspSBnRIYAusLQ2Fn4tF4wiypbW1CkIP2pcNWoKPc90+uVYGCYa
cMfADdedZVlJrbZQdXHZhhpJF2aEbC2CQYH9YWrBCynSWS7TMYjOuu2Iy7AblYZpfF+z+YyJ0xho
juUF6S+OfhDJ0A3MvnM0Nua/MwNMSmtI5SCX5WjAv2uemi557SbJtFi/gE7VR6YaqEDPE/nAYthX
Jf6SfokbC2tDB18ci/huukWgKZTLqjWdtOwpwxQLIFUQutiWMJ2VtjmIeYZVaBpW0mNbpFsnOiId
V6p1CmQ7ltTvFFLJY0tNj4u4J0HkY0i1jyZ1PwUCIE0qgWxnOmlkhE0yAC2kib0WbfNRieLPrTUq
cAE5tYfHtl6imfeVdh4n/M/HbniWZNYZlIIzIZVJttQoodbOvAoVoRtUaAqnu0FKCKz2BinBCd5G
N8iFqL2qWSGLSxxlcaUIw6tQA/z3AXmHyOPnmjIYAd4q0fPPWoVyMXNbEDajWxZuqh5gZjRvIWOb
kpXN9oV0GsnUtqBsN5K7nULijiSbu5C8bhWCtwrRG+JJQ05DkmMQ6C2wFcMs3JCcdufAgSYOUMNM
KME8COSx0YGMmxPNs2lChU0PbOipqGLJPI91Ua5wTLzsIaXnQ4EDliPKueZZ5AJb8YVqDnT8oy9+
C6edKGfuq3lYhvOqJoYqUCjgevK6iS5wLyNh9Itisi9ad4REicEr1PkGCn1aOscYO+KjqPoM7pZO
n+TbZ2CgROBirzvesXtFDA4zX5McfUWy9XvJ21fzsTxIECzRLCkXmksfbypGeP7e/SR5/5FUAEQ6
KZHdx0YqA+iLYlpc5muXkac7d0Cq/dpFtYn4IBPzHIGBJpUGHpIDRWoP6Gqd1VKNYEhdQtNC1Amk
ViEudUgj6NwcqWNIpGMUFpJomBz4oyZ5GkxCeCeRPX3L43BO4q0/s3twvmSoqP0Qj1I8HoMrUJUa
PL/4M0l/BPyXpVHTSCPVt9if6eA1FvJtpCEgbULpjwI7UkgbDualMX6r3eCohhiFBOhOtN2pqFEU
TCGAKNSsRU96zRwCJGZD0qM7bSiTDW067BscjliDyLrHs0qpqmZF3/QEynIHsIOxVQBTxQCh5eey
jmLVuRoSVFilN670ZhCLThpk2Qd2F7gndTiejb5NCygAOMjJi+usEXOtODvRQqzOUrzTELriwdX2
mHGl0pYrrrtmEegXhT1ehmpzPUoDL0Qm8wZHL4Rr+SnTQX4apdh9OYWrkzw2cUfdTP1o1H1J/q+p
HnZYloHn1u4q7BlMBoyYq97ur+y00L513qkyOuxdtSA+a6CVdcD8N65gkglVXznzFb8h17UwVppG
epI3XGZEXg19b90Ytp/MdZONpykK3AnS0iIRO9S5+aZ6K9cOxYAgU/ZENZEaWMCELqQ7dVMflyIq
gVYvlDrUOCBsyyGA41ZJHbOtJ3iba8WpPXlrY7JXetKRNdJZF2NmfKDiO1da57PpaRd5M3QLMq5J
Wlf3KQa/TDppqLj2srehjV17wa0yAKtmDYF4ZRvOojLQ9quWJLHS/uQGjoYnGd6dE9AtIncXjQ5u
j47Po5G2ZBdiLwlGUXtKcVoOCj+2N8WrcCAKN8zaJVPX3JlY1XJx7HWQl6PedhC80TCKk+PETo/V
xrn0NDaCHRqsWcSGjD+wrJURl+4xjYLEsHATBPnug3gRJe0ant2tY7LyFqI9HkR7keBgv6Cjf52m
K6hXsUbRESgsgGjcXR9RXIcuM1Suwr5zZsHE+RsjUxeal31SS/UqwHPxbCTed+6LZp3ERHXXFpQE
dYT8ErvWXKttDUTDOSiN7joy2Bc1SOKwsiVSPTQXqRpO+xvQGqwE5mgJqGZbmLRPE6BG7OFsjrtp
alfXpDDGC8uW/vOA+HETfshS0IFc9lKC2l5PppKwRSM4N69iaA4+ThVu8cWCZkAbKZStbrGkcX5I
9uF1GBSUF34EZbJDtD14vYr3hiCr1eyj/X7EK5X1KseRNNQwWhDinPnDTHrzPPUSa+GlNPx0lcCE
SMB2KFNwuNIM9COw1HOzMpHrpe6RHdnhGaN1BctvOvACxFsS/3q/9GIn8GMliQpYhXmLHpgdjP68
koygTMZpvSliF7WPf51w8OJk/oviMj8qi6/w4nRMZ+N9fO+9tSot6Xusc+HvVdbEZlYc+hUjYgOa
pIwn5KgOjRkY0/16SMJqXhbkKtolRG9hnup49tXO+IUALG9Wq+LcEdNFpSd4RFQ5UgX6wxDpi1lh
a/VluBITi0E/2QQ0+KGCvUHPWqknFHAWQLDSf+xsLFPs49QIjgqni08QPx7m6UAIswFTqRrvWks9
sH21Olb0jD5VjRrPy7S1gBO50GsvhgOAh0hZkBuQSOG9io38ssCfeQHksjYxjp87unJQCAIL+pD+
ukmUYeBMi1Dv9nEJWTeRfmn0DLw8y69DGHKGCA+dFiS7rY5YrfYxqWMxTT0McFFF12Z3FqRyiPYm
JtV0j+Ga2WQitvvGGI0r6irC4YJPHuJAsAHWp1GJk3PdK1fEiIV6dhKU+O6oY6QuhF3OKcex1odw
uY+Ng7PU2YmYnchnbgu4WefjOSEnOHR6AZbLWAkvxFCgIMAkOz22hu5zJ2mZxX2Jb968tAp1KYJ6
3wQNnvVOi51eJC4YH5ANsVKedTndTx6GwbQP24nsRSfkASMMFcU1nIRChbfr0RdWePhCjytToBNW
fb/dIBmSMqqCcVkd5ORKaUZ4FldKqzZLreNrU+TjNmyapxU8ZvAk+7Qw8cBp1YuxZZOj57o9F32z
tmvrEPNc3IA98xtiUOa0WgV2jYfDNGa2pLAShvJV7rpoi5xPyVq3rUMFNvSMLokPxsZRSM9go+lL
e9e+4hBTFH9jKz+vb6OECrPN3UvmYdih0s/YwfSyjbLr3OcqN/NLRGwlP1oiA3EitppDHzrYRjgy
zeYmbu4DM/wMzT2hNoiXSg7whMMEesEwXUairQl+9bFRdd1T1XdBc+0l0RNsSxSSd+AJBMtGiK9t
D/USIxxMDyNuHEwpFcP6o8Q6Dp06Xm8mgv8bMOjhQqQhw3Lj5XBB+sj44b5uk+a73b589zxHaXWZ
/70PPfr2v36gh/i4P4SXaLxYTLPP4KXN19p85/eOktw0YdPekU5n6ntw5VH6yd2wfDEvJ3nmP7xt
7dmGzpsaBFXO8+TuvHX971/a9ka+/5lnX/xr3maN/AH8MH+WoKfZf/LSXxzhyaVjhmHAoUcA+eya
zT2USQBq+BduX//Utb8TWmESVwZ2tdtPL/YApWyBq4g0C8Eu5MVtwA9EBXAEeNy+/qEh8OZt0MA2
UbdC8dr1PpgCOSwA6osbAGiKMA2p4/a1veH/+2fgzRtAriEwFj/bbtev7Qkp++O/7z/0kynAxBcG
pBTN2M86DiBBvmJm+pdnQrFnGMwHDKcnV2/xj4Dv3ICHQcAY+UcmwvcGgfVfmQxwfDNsDrW90Je3
wSKmRtfUx8lgO/n+VM/Ca0E+f2MQSKI/jzz9DPnimX8yGow9GiosDLKtsnn9hFMCRYFLB2HXKYEH
gbUBTebm9XJpYDDInhM9qs3rp1shaYQ5NMl2uwn6nuqQoUb1s73Kl8sDdtiGK1tMP9uEIGexna+e
6oAwgrdXBc0ibwe/7ochsF2Ff64J4RUHjb88IWh78mZSHD0sjjTfnkwI+p7jsgojlPkJR8G2hbzb
MyBd4Wx6j9Yb8yGTpSkQazzUBn9hWfgTQ+X7hmsehMndZqsV3tev7cje+sDjTuPH9x92GYd3v/4i
txLPPih3Xttz33/38/vt2QK82Qk9efNxZ7Q5z8OfP1zgj6d+dq7Hq3r8x4Pwvrqpvgbj5o3x4Wtu
o8T3Ky7/pefLw1T3+5f59ZdnX/XJLPjesT+S3hn86/WUuwcuwvd78ffO8K5fzY7Hftcvccdj/5ER
/o6HP4X2+9aN30YT7vrTbs8wq25ub7LmhZn/tljY9QzHYXqLMfbzYz/sTXY99qrKMWLz75/t/plz
t+DHzke/T+7uq5fPlJzSNzX1rodfVBwhuH9xY7b1+q7H3k/uu/zlN/99T/z+4V+bnL7jOz9OWY+4
zWt/9nw+lp/4mtzfVL/9BwAA//8=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nl-NL" sz="900" b="0" i="0" u="none" strike="noStrike" baseline="0">
            <a:solidFill>
              <a:srgbClr val="000000">
                <a:lumMod val="65000"/>
                <a:lumOff val="35000"/>
              </a:srgb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31749</xdr:colOff>
      <xdr:row>26</xdr:row>
      <xdr:rowOff>79374</xdr:rowOff>
    </xdr:from>
    <xdr:to>
      <xdr:col>15</xdr:col>
      <xdr:colOff>476250</xdr:colOff>
      <xdr:row>50</xdr:row>
      <xdr:rowOff>107949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iek 1">
              <a:extLst>
                <a:ext uri="{FF2B5EF4-FFF2-40B4-BE49-F238E27FC236}">
                  <a16:creationId xmlns:a16="http://schemas.microsoft.com/office/drawing/2014/main" id="{E5EA81BB-3A32-51EF-D597-F31FE8D304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64249" y="4638674"/>
              <a:ext cx="4489451" cy="3990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l-NL" sz="1100"/>
                <a:t>Deze grafiek is niet beschikbaar in uw versie van Excel.
Als u deze vorm bewerkt of deze werkmap opslaat in een andere bestandsindeling, wordt de grafiek onherstelbaar beschadigd.</a:t>
              </a:r>
            </a:p>
          </xdr:txBody>
        </xdr:sp>
      </mc:Fallback>
    </mc:AlternateContent>
    <xdr:clientData/>
  </xdr:twoCellAnchor>
  <xdr:twoCellAnchor>
    <xdr:from>
      <xdr:col>16</xdr:col>
      <xdr:colOff>12699</xdr:colOff>
      <xdr:row>3</xdr:row>
      <xdr:rowOff>15874</xdr:rowOff>
    </xdr:from>
    <xdr:to>
      <xdr:col>25</xdr:col>
      <xdr:colOff>574674</xdr:colOff>
      <xdr:row>23</xdr:row>
      <xdr:rowOff>133349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231B5681-218C-E440-F390-B35CB2845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VK excel2019">
  <a:themeElements>
    <a:clrScheme name="Claire Excel v3">
      <a:dk1>
        <a:srgbClr val="000000"/>
      </a:dk1>
      <a:lt1>
        <a:srgbClr val="FFFFFF"/>
      </a:lt1>
      <a:dk2>
        <a:srgbClr val="00526E"/>
      </a:dk2>
      <a:lt2>
        <a:srgbClr val="BEBEBE"/>
      </a:lt2>
      <a:accent1>
        <a:srgbClr val="377F95"/>
      </a:accent1>
      <a:accent2>
        <a:srgbClr val="AA418C"/>
      </a:accent2>
      <a:accent3>
        <a:srgbClr val="FF9300"/>
      </a:accent3>
      <a:accent4>
        <a:srgbClr val="322882"/>
      </a:accent4>
      <a:accent5>
        <a:srgbClr val="FFDD00"/>
      </a:accent5>
      <a:accent6>
        <a:srgbClr val="00A07A"/>
      </a:accent6>
      <a:hlink>
        <a:srgbClr val="007CC1"/>
      </a:hlink>
      <a:folHlink>
        <a:srgbClr val="00526E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kvk thema" id="{89E5F3D4-74A0-4D0E-BCDA-35AFBC8F3F54}" vid="{D57000A3-7462-4AEB-8127-A5CBA35D8DC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tabSelected="1" zoomScaleNormal="100" workbookViewId="0">
      <selection activeCell="G1" sqref="G1"/>
    </sheetView>
  </sheetViews>
  <sheetFormatPr defaultColWidth="9.09765625" defaultRowHeight="13" x14ac:dyDescent="0.3"/>
  <cols>
    <col min="1" max="1" width="17.19921875" style="1" customWidth="1"/>
    <col min="2" max="2" width="12.3984375" style="1" customWidth="1"/>
    <col min="3" max="8" width="10.8984375" style="1" bestFit="1" customWidth="1"/>
    <col min="9" max="16384" width="9.09765625" style="1"/>
  </cols>
  <sheetData>
    <row r="1" spans="1:15" x14ac:dyDescent="0.3">
      <c r="A1" s="4" t="s">
        <v>19</v>
      </c>
    </row>
    <row r="2" spans="1:15" x14ac:dyDescent="0.3">
      <c r="A2" s="4" t="s">
        <v>20</v>
      </c>
    </row>
    <row r="3" spans="1:15" x14ac:dyDescent="0.3">
      <c r="A3" s="4" t="s">
        <v>32</v>
      </c>
    </row>
    <row r="4" spans="1:15" x14ac:dyDescent="0.3">
      <c r="A4" s="4"/>
    </row>
    <row r="5" spans="1:15" x14ac:dyDescent="0.3">
      <c r="A5" s="4" t="s">
        <v>21</v>
      </c>
    </row>
    <row r="6" spans="1:15" ht="14.5" x14ac:dyDescent="0.35">
      <c r="A6" s="9"/>
      <c r="B6" s="10">
        <v>2013</v>
      </c>
      <c r="C6" s="10">
        <v>2014</v>
      </c>
      <c r="D6" s="10">
        <v>2015</v>
      </c>
      <c r="E6" s="10">
        <v>2016</v>
      </c>
      <c r="F6" s="10">
        <v>2017</v>
      </c>
      <c r="G6" s="10">
        <v>2018</v>
      </c>
      <c r="H6" s="10">
        <v>2019</v>
      </c>
      <c r="I6" s="10">
        <v>2020</v>
      </c>
      <c r="J6" s="10">
        <v>2021</v>
      </c>
      <c r="K6" s="10">
        <v>2022</v>
      </c>
      <c r="L6" s="25">
        <v>2023</v>
      </c>
      <c r="M6" s="25"/>
      <c r="N6" s="23" t="s">
        <v>16</v>
      </c>
      <c r="O6" s="23"/>
    </row>
    <row r="7" spans="1:15" ht="14.5" x14ac:dyDescent="0.35">
      <c r="A7" s="9" t="s">
        <v>0</v>
      </c>
      <c r="B7" s="11" t="s">
        <v>1</v>
      </c>
      <c r="C7" s="11" t="s">
        <v>1</v>
      </c>
      <c r="D7" s="11" t="s">
        <v>1</v>
      </c>
      <c r="E7" s="11" t="s">
        <v>1</v>
      </c>
      <c r="F7" s="11" t="s">
        <v>1</v>
      </c>
      <c r="G7" s="11" t="s">
        <v>1</v>
      </c>
      <c r="H7" s="11" t="s">
        <v>1</v>
      </c>
      <c r="I7" s="11" t="s">
        <v>1</v>
      </c>
      <c r="J7" s="11" t="s">
        <v>1</v>
      </c>
      <c r="K7" s="11" t="s">
        <v>1</v>
      </c>
      <c r="L7" s="11" t="s">
        <v>1</v>
      </c>
      <c r="M7" s="11" t="s">
        <v>2</v>
      </c>
      <c r="N7" s="5" t="s">
        <v>17</v>
      </c>
      <c r="O7" s="5" t="s">
        <v>18</v>
      </c>
    </row>
    <row r="8" spans="1:15" ht="14.5" x14ac:dyDescent="0.35">
      <c r="A8" t="s">
        <v>3</v>
      </c>
      <c r="B8" s="20">
        <v>2</v>
      </c>
      <c r="C8" s="20">
        <v>2</v>
      </c>
      <c r="D8" s="20">
        <v>2</v>
      </c>
      <c r="E8" s="20">
        <v>2</v>
      </c>
      <c r="F8" s="20">
        <v>2</v>
      </c>
      <c r="G8" s="20">
        <v>2</v>
      </c>
      <c r="H8" s="20">
        <v>3</v>
      </c>
      <c r="I8" s="20">
        <v>3</v>
      </c>
      <c r="J8" s="20">
        <v>4</v>
      </c>
      <c r="K8" s="20">
        <v>3</v>
      </c>
      <c r="L8" s="20">
        <v>3</v>
      </c>
      <c r="M8" s="20">
        <v>3</v>
      </c>
      <c r="N8" s="3">
        <f>M8-G8</f>
        <v>1</v>
      </c>
      <c r="O8" s="7">
        <f>N8/G8</f>
        <v>0.5</v>
      </c>
    </row>
    <row r="9" spans="1:15" ht="14.5" x14ac:dyDescent="0.35">
      <c r="A9" t="s">
        <v>4</v>
      </c>
      <c r="B9" s="20">
        <v>1</v>
      </c>
      <c r="C9" s="20">
        <v>1</v>
      </c>
      <c r="D9" s="20">
        <v>1</v>
      </c>
      <c r="E9" s="20">
        <v>1</v>
      </c>
      <c r="F9" s="20">
        <v>1</v>
      </c>
      <c r="G9" s="20">
        <v>1</v>
      </c>
      <c r="H9" s="20">
        <v>1</v>
      </c>
      <c r="I9" s="20">
        <v>2</v>
      </c>
      <c r="J9" s="20">
        <v>2</v>
      </c>
      <c r="K9" s="20">
        <v>2</v>
      </c>
      <c r="L9" s="20">
        <v>2</v>
      </c>
      <c r="M9" s="20">
        <v>3</v>
      </c>
      <c r="N9" s="3">
        <f t="shared" ref="N9:N20" si="0">M9-G9</f>
        <v>2</v>
      </c>
      <c r="O9" s="7">
        <f t="shared" ref="O9:O20" si="1">N9/G9</f>
        <v>2</v>
      </c>
    </row>
    <row r="10" spans="1:15" ht="14.5" x14ac:dyDescent="0.35">
      <c r="A10" t="s">
        <v>5</v>
      </c>
      <c r="B10" s="20">
        <v>3</v>
      </c>
      <c r="C10" s="20">
        <v>2</v>
      </c>
      <c r="D10" s="20">
        <v>2</v>
      </c>
      <c r="E10" s="20">
        <v>2</v>
      </c>
      <c r="F10" s="20">
        <v>2</v>
      </c>
      <c r="G10" s="20">
        <v>2</v>
      </c>
      <c r="H10" s="20">
        <v>3</v>
      </c>
      <c r="I10" s="20">
        <v>3</v>
      </c>
      <c r="J10" s="20">
        <v>2</v>
      </c>
      <c r="K10" s="20">
        <v>3</v>
      </c>
      <c r="L10" s="20">
        <v>3</v>
      </c>
      <c r="M10" s="20">
        <v>3</v>
      </c>
      <c r="N10" s="3">
        <f t="shared" si="0"/>
        <v>1</v>
      </c>
      <c r="O10" s="7">
        <f t="shared" si="1"/>
        <v>0.5</v>
      </c>
    </row>
    <row r="11" spans="1:15" ht="14.5" x14ac:dyDescent="0.35">
      <c r="A11" t="s">
        <v>6</v>
      </c>
      <c r="B11" s="20">
        <v>28</v>
      </c>
      <c r="C11" s="20">
        <v>31</v>
      </c>
      <c r="D11" s="20">
        <v>33</v>
      </c>
      <c r="E11" s="20">
        <v>35</v>
      </c>
      <c r="F11" s="20">
        <v>33</v>
      </c>
      <c r="G11" s="20">
        <v>41</v>
      </c>
      <c r="H11" s="20">
        <v>42</v>
      </c>
      <c r="I11" s="20">
        <v>44</v>
      </c>
      <c r="J11" s="20">
        <v>43</v>
      </c>
      <c r="K11" s="20">
        <v>45</v>
      </c>
      <c r="L11" s="20">
        <v>47</v>
      </c>
      <c r="M11" s="20">
        <v>47</v>
      </c>
      <c r="N11" s="3">
        <f t="shared" si="0"/>
        <v>6</v>
      </c>
      <c r="O11" s="7">
        <f t="shared" si="1"/>
        <v>0.14634146341463414</v>
      </c>
    </row>
    <row r="12" spans="1:15" ht="14.5" x14ac:dyDescent="0.35">
      <c r="A12" t="s">
        <v>7</v>
      </c>
      <c r="B12" s="20">
        <v>1</v>
      </c>
      <c r="C12" s="20">
        <v>1</v>
      </c>
      <c r="D12" s="20">
        <v>2</v>
      </c>
      <c r="E12" s="20">
        <v>2</v>
      </c>
      <c r="F12" s="20">
        <v>3</v>
      </c>
      <c r="G12" s="20">
        <v>4</v>
      </c>
      <c r="H12" s="20">
        <v>3</v>
      </c>
      <c r="I12" s="20">
        <v>2</v>
      </c>
      <c r="J12" s="20">
        <v>1</v>
      </c>
      <c r="K12" s="20">
        <v>1</v>
      </c>
      <c r="L12" s="20">
        <v>3</v>
      </c>
      <c r="M12" s="20">
        <v>3</v>
      </c>
      <c r="N12" s="3">
        <f t="shared" si="0"/>
        <v>-1</v>
      </c>
      <c r="O12" s="7">
        <f t="shared" si="1"/>
        <v>-0.25</v>
      </c>
    </row>
    <row r="13" spans="1:15" ht="14.5" x14ac:dyDescent="0.35">
      <c r="A13" t="s">
        <v>8</v>
      </c>
      <c r="B13" s="20">
        <v>18</v>
      </c>
      <c r="C13" s="20">
        <v>18</v>
      </c>
      <c r="D13" s="20">
        <v>19</v>
      </c>
      <c r="E13" s="20">
        <v>21</v>
      </c>
      <c r="F13" s="20">
        <v>21</v>
      </c>
      <c r="G13" s="20">
        <v>24</v>
      </c>
      <c r="H13" s="20">
        <v>23</v>
      </c>
      <c r="I13" s="20">
        <v>27</v>
      </c>
      <c r="J13" s="20">
        <v>34</v>
      </c>
      <c r="K13" s="20">
        <v>35</v>
      </c>
      <c r="L13" s="20">
        <v>40</v>
      </c>
      <c r="M13" s="20">
        <v>42</v>
      </c>
      <c r="N13" s="3">
        <f t="shared" si="0"/>
        <v>18</v>
      </c>
      <c r="O13" s="7">
        <f t="shared" si="1"/>
        <v>0.75</v>
      </c>
    </row>
    <row r="14" spans="1:15" ht="14.5" x14ac:dyDescent="0.35">
      <c r="A14" t="s">
        <v>9</v>
      </c>
      <c r="B14" s="20">
        <v>8</v>
      </c>
      <c r="C14" s="20">
        <v>7</v>
      </c>
      <c r="D14" s="20">
        <v>7</v>
      </c>
      <c r="E14" s="20">
        <v>11</v>
      </c>
      <c r="F14" s="20">
        <v>14</v>
      </c>
      <c r="G14" s="20">
        <v>20</v>
      </c>
      <c r="H14" s="20">
        <v>17</v>
      </c>
      <c r="I14" s="20">
        <v>18</v>
      </c>
      <c r="J14" s="20">
        <v>16</v>
      </c>
      <c r="K14" s="20">
        <v>16</v>
      </c>
      <c r="L14" s="20">
        <v>18</v>
      </c>
      <c r="M14" s="20">
        <v>19</v>
      </c>
      <c r="N14" s="3">
        <f t="shared" si="0"/>
        <v>-1</v>
      </c>
      <c r="O14" s="7">
        <f t="shared" si="1"/>
        <v>-0.05</v>
      </c>
    </row>
    <row r="15" spans="1:15" ht="14.5" x14ac:dyDescent="0.35">
      <c r="A15" t="s">
        <v>10</v>
      </c>
      <c r="B15" s="20">
        <v>6</v>
      </c>
      <c r="C15" s="20">
        <v>6</v>
      </c>
      <c r="D15" s="20">
        <v>8</v>
      </c>
      <c r="E15" s="20">
        <v>8</v>
      </c>
      <c r="F15" s="20">
        <v>9</v>
      </c>
      <c r="G15" s="20">
        <v>13</v>
      </c>
      <c r="H15" s="20">
        <v>13</v>
      </c>
      <c r="I15" s="20">
        <v>15</v>
      </c>
      <c r="J15" s="20">
        <v>19</v>
      </c>
      <c r="K15" s="20">
        <v>21</v>
      </c>
      <c r="L15" s="20">
        <v>22</v>
      </c>
      <c r="M15" s="20">
        <v>25</v>
      </c>
      <c r="N15" s="3">
        <f t="shared" si="0"/>
        <v>12</v>
      </c>
      <c r="O15" s="7">
        <f t="shared" si="1"/>
        <v>0.92307692307692313</v>
      </c>
    </row>
    <row r="16" spans="1:15" ht="14.5" x14ac:dyDescent="0.35">
      <c r="A16" t="s">
        <v>11</v>
      </c>
      <c r="B16" s="20">
        <v>9</v>
      </c>
      <c r="C16" s="20">
        <v>9</v>
      </c>
      <c r="D16" s="20">
        <v>10</v>
      </c>
      <c r="E16" s="20">
        <v>9</v>
      </c>
      <c r="F16" s="20">
        <v>9</v>
      </c>
      <c r="G16" s="20">
        <v>12</v>
      </c>
      <c r="H16" s="20">
        <v>12</v>
      </c>
      <c r="I16" s="20">
        <v>14</v>
      </c>
      <c r="J16" s="20">
        <v>16</v>
      </c>
      <c r="K16" s="20">
        <v>18</v>
      </c>
      <c r="L16" s="20">
        <v>18</v>
      </c>
      <c r="M16" s="20">
        <v>18</v>
      </c>
      <c r="N16" s="3">
        <f t="shared" si="0"/>
        <v>6</v>
      </c>
      <c r="O16" s="7">
        <f t="shared" si="1"/>
        <v>0.5</v>
      </c>
    </row>
    <row r="17" spans="1:15" ht="14.5" x14ac:dyDescent="0.35">
      <c r="A17" t="s">
        <v>12</v>
      </c>
      <c r="B17" s="20">
        <v>2</v>
      </c>
      <c r="C17" s="20">
        <v>2</v>
      </c>
      <c r="D17" s="20">
        <v>5</v>
      </c>
      <c r="E17" s="20">
        <v>4</v>
      </c>
      <c r="F17" s="20">
        <v>4</v>
      </c>
      <c r="G17" s="20">
        <v>5</v>
      </c>
      <c r="H17" s="20">
        <v>5</v>
      </c>
      <c r="I17" s="20">
        <v>5</v>
      </c>
      <c r="J17" s="20">
        <v>6</v>
      </c>
      <c r="K17" s="20">
        <v>5</v>
      </c>
      <c r="L17" s="20">
        <v>6</v>
      </c>
      <c r="M17" s="20">
        <v>6</v>
      </c>
      <c r="N17" s="3">
        <f t="shared" si="0"/>
        <v>1</v>
      </c>
      <c r="O17" s="7">
        <f t="shared" si="1"/>
        <v>0.2</v>
      </c>
    </row>
    <row r="18" spans="1:15" ht="14.5" x14ac:dyDescent="0.35">
      <c r="A18" t="s">
        <v>13</v>
      </c>
      <c r="B18" s="20">
        <v>1</v>
      </c>
      <c r="C18" s="20">
        <v>1</v>
      </c>
      <c r="D18" s="20">
        <v>2</v>
      </c>
      <c r="E18" s="20">
        <v>2</v>
      </c>
      <c r="F18" s="20">
        <v>2</v>
      </c>
      <c r="G18" s="20">
        <v>2</v>
      </c>
      <c r="H18" s="20">
        <v>1</v>
      </c>
      <c r="I18" s="20">
        <v>1</v>
      </c>
      <c r="J18" s="20">
        <v>2</v>
      </c>
      <c r="K18" s="20">
        <v>1</v>
      </c>
      <c r="L18" s="20">
        <v>3</v>
      </c>
      <c r="M18" s="20">
        <v>5</v>
      </c>
      <c r="N18" s="3">
        <f t="shared" si="0"/>
        <v>3</v>
      </c>
      <c r="O18" s="7">
        <f t="shared" si="1"/>
        <v>1.5</v>
      </c>
    </row>
    <row r="19" spans="1:15" ht="14.5" x14ac:dyDescent="0.35">
      <c r="A19" t="s">
        <v>14</v>
      </c>
      <c r="B19" s="20">
        <v>4</v>
      </c>
      <c r="C19" s="20">
        <v>6</v>
      </c>
      <c r="D19" s="20">
        <v>6</v>
      </c>
      <c r="E19" s="20">
        <v>5</v>
      </c>
      <c r="F19" s="20">
        <v>6</v>
      </c>
      <c r="G19" s="20">
        <v>10</v>
      </c>
      <c r="H19" s="20">
        <v>10</v>
      </c>
      <c r="I19" s="20">
        <v>12</v>
      </c>
      <c r="J19" s="20">
        <v>15</v>
      </c>
      <c r="K19" s="20">
        <v>15</v>
      </c>
      <c r="L19" s="20">
        <v>17</v>
      </c>
      <c r="M19" s="20">
        <v>20</v>
      </c>
      <c r="N19" s="3">
        <f t="shared" si="0"/>
        <v>10</v>
      </c>
      <c r="O19" s="7">
        <f t="shared" si="1"/>
        <v>1</v>
      </c>
    </row>
    <row r="20" spans="1:15" x14ac:dyDescent="0.3">
      <c r="A20" s="12" t="s">
        <v>15</v>
      </c>
      <c r="B20" s="13">
        <f>SUM(B8:B19)</f>
        <v>83</v>
      </c>
      <c r="C20" s="13">
        <f t="shared" ref="C20:M20" si="2">SUM(C8:C19)</f>
        <v>86</v>
      </c>
      <c r="D20" s="13">
        <f t="shared" si="2"/>
        <v>97</v>
      </c>
      <c r="E20" s="13">
        <f t="shared" si="2"/>
        <v>102</v>
      </c>
      <c r="F20" s="13">
        <f t="shared" si="2"/>
        <v>106</v>
      </c>
      <c r="G20" s="13">
        <f t="shared" si="2"/>
        <v>136</v>
      </c>
      <c r="H20" s="13">
        <f t="shared" si="2"/>
        <v>133</v>
      </c>
      <c r="I20" s="13">
        <f t="shared" si="2"/>
        <v>146</v>
      </c>
      <c r="J20" s="13">
        <f t="shared" si="2"/>
        <v>160</v>
      </c>
      <c r="K20" s="13">
        <f t="shared" si="2"/>
        <v>165</v>
      </c>
      <c r="L20" s="13">
        <f t="shared" si="2"/>
        <v>182</v>
      </c>
      <c r="M20" s="13">
        <f t="shared" si="2"/>
        <v>194</v>
      </c>
      <c r="N20" s="6">
        <f t="shared" si="0"/>
        <v>58</v>
      </c>
      <c r="O20" s="8">
        <f t="shared" si="1"/>
        <v>0.4264705882352941</v>
      </c>
    </row>
    <row r="23" spans="1:15" x14ac:dyDescent="0.3">
      <c r="A23" s="14" t="s">
        <v>25</v>
      </c>
      <c r="B23"/>
      <c r="C23"/>
      <c r="D23"/>
      <c r="E23"/>
      <c r="F23"/>
      <c r="G23"/>
      <c r="H23"/>
    </row>
    <row r="24" spans="1:15" x14ac:dyDescent="0.3">
      <c r="A24" s="11"/>
      <c r="B24" s="12" t="s">
        <v>22</v>
      </c>
      <c r="C24" s="12"/>
      <c r="D24" s="12"/>
      <c r="E24" s="12"/>
      <c r="F24" s="12"/>
      <c r="G24" s="12"/>
    </row>
    <row r="25" spans="1:15" x14ac:dyDescent="0.3">
      <c r="A25" s="11" t="s">
        <v>23</v>
      </c>
      <c r="B25" s="12">
        <v>2018</v>
      </c>
      <c r="C25" s="12">
        <v>2019</v>
      </c>
      <c r="D25" s="12">
        <v>2020</v>
      </c>
      <c r="E25" s="12">
        <v>2021</v>
      </c>
      <c r="F25" s="12">
        <v>2022</v>
      </c>
      <c r="G25" s="12">
        <v>2023</v>
      </c>
    </row>
    <row r="26" spans="1:15" x14ac:dyDescent="0.3">
      <c r="A26" t="s">
        <v>3</v>
      </c>
      <c r="B26" s="15">
        <v>492100</v>
      </c>
      <c r="C26" s="15">
        <v>492167</v>
      </c>
      <c r="D26" s="15">
        <v>493682</v>
      </c>
      <c r="E26" s="15">
        <v>494771</v>
      </c>
      <c r="F26" s="15">
        <v>497743</v>
      </c>
      <c r="G26" s="15">
        <v>502120</v>
      </c>
    </row>
    <row r="27" spans="1:15" x14ac:dyDescent="0.3">
      <c r="A27" t="s">
        <v>4</v>
      </c>
      <c r="B27" s="15">
        <v>411670</v>
      </c>
      <c r="C27" s="15">
        <v>416546</v>
      </c>
      <c r="D27" s="15">
        <v>423021</v>
      </c>
      <c r="E27" s="15">
        <v>428226</v>
      </c>
      <c r="F27" s="16">
        <v>434771</v>
      </c>
      <c r="G27" s="16">
        <v>444850</v>
      </c>
    </row>
    <row r="28" spans="1:15" x14ac:dyDescent="0.3">
      <c r="A28" t="s">
        <v>5</v>
      </c>
      <c r="B28" s="15">
        <v>647268</v>
      </c>
      <c r="C28" s="15">
        <v>647672</v>
      </c>
      <c r="D28" s="15">
        <v>649957</v>
      </c>
      <c r="E28" s="15">
        <v>651435</v>
      </c>
      <c r="F28" s="15">
        <v>654019</v>
      </c>
      <c r="G28" s="15">
        <v>659612</v>
      </c>
    </row>
    <row r="29" spans="1:15" x14ac:dyDescent="0.3">
      <c r="A29" t="s">
        <v>6</v>
      </c>
      <c r="B29" s="15">
        <v>2060103</v>
      </c>
      <c r="C29" s="15">
        <v>2071972</v>
      </c>
      <c r="D29" s="15">
        <v>2085952</v>
      </c>
      <c r="E29" s="15">
        <v>2096603</v>
      </c>
      <c r="F29" s="15">
        <v>2110472</v>
      </c>
      <c r="G29" s="15">
        <v>2133751</v>
      </c>
    </row>
    <row r="30" spans="1:15" x14ac:dyDescent="0.3">
      <c r="A30" t="s">
        <v>7</v>
      </c>
      <c r="B30" s="15">
        <v>582944</v>
      </c>
      <c r="C30" s="15">
        <v>583990</v>
      </c>
      <c r="D30" s="15">
        <v>585866</v>
      </c>
      <c r="E30" s="15">
        <v>586937</v>
      </c>
      <c r="F30" s="15">
        <v>590170</v>
      </c>
      <c r="G30" s="15">
        <v>596163</v>
      </c>
    </row>
    <row r="31" spans="1:15" x14ac:dyDescent="0.3">
      <c r="A31" t="s">
        <v>8</v>
      </c>
      <c r="B31" s="15">
        <v>1117198</v>
      </c>
      <c r="C31" s="15">
        <v>1116137</v>
      </c>
      <c r="D31" s="15">
        <v>1117201</v>
      </c>
      <c r="E31" s="15">
        <v>1115872</v>
      </c>
      <c r="F31" s="15">
        <v>1118302</v>
      </c>
      <c r="G31" s="15">
        <v>1128334</v>
      </c>
    </row>
    <row r="32" spans="1:15" x14ac:dyDescent="0.3">
      <c r="A32" t="s">
        <v>9</v>
      </c>
      <c r="B32" s="15">
        <v>2528286</v>
      </c>
      <c r="C32" s="15">
        <v>2544806</v>
      </c>
      <c r="D32" s="15">
        <v>2562955</v>
      </c>
      <c r="E32" s="15">
        <v>2573949</v>
      </c>
      <c r="F32" s="15">
        <v>2592874</v>
      </c>
      <c r="G32" s="15">
        <v>2626368</v>
      </c>
    </row>
    <row r="33" spans="1:8" x14ac:dyDescent="0.3">
      <c r="A33" t="s">
        <v>10</v>
      </c>
      <c r="B33" s="15">
        <v>2831182</v>
      </c>
      <c r="C33" s="15">
        <v>2853359</v>
      </c>
      <c r="D33" s="15">
        <v>2879527</v>
      </c>
      <c r="E33" s="15">
        <v>2888486</v>
      </c>
      <c r="F33" s="15">
        <v>2909827</v>
      </c>
      <c r="G33" s="15">
        <v>2956223</v>
      </c>
    </row>
    <row r="34" spans="1:8" x14ac:dyDescent="0.3">
      <c r="A34" t="s">
        <v>11</v>
      </c>
      <c r="B34" s="15">
        <v>1151501</v>
      </c>
      <c r="C34" s="15">
        <v>1156431</v>
      </c>
      <c r="D34" s="15">
        <v>1162406</v>
      </c>
      <c r="E34" s="15">
        <v>1166533</v>
      </c>
      <c r="F34" s="15">
        <v>1171910</v>
      </c>
      <c r="G34" s="15">
        <v>1184551</v>
      </c>
    </row>
    <row r="35" spans="1:8" x14ac:dyDescent="0.3">
      <c r="A35" t="s">
        <v>12</v>
      </c>
      <c r="B35" s="15">
        <v>1295484</v>
      </c>
      <c r="C35" s="15">
        <v>1342158</v>
      </c>
      <c r="D35" s="15">
        <v>1354834</v>
      </c>
      <c r="E35" s="15">
        <v>1361153</v>
      </c>
      <c r="F35" s="15">
        <v>1369873</v>
      </c>
      <c r="G35" s="15">
        <v>1387657</v>
      </c>
    </row>
    <row r="36" spans="1:8" x14ac:dyDescent="0.3">
      <c r="A36" t="s">
        <v>13</v>
      </c>
      <c r="B36" s="15">
        <v>382304</v>
      </c>
      <c r="C36" s="15">
        <v>383032</v>
      </c>
      <c r="D36" s="15">
        <v>383488</v>
      </c>
      <c r="E36" s="15">
        <v>385400</v>
      </c>
      <c r="F36" s="15">
        <v>386767</v>
      </c>
      <c r="G36" s="15">
        <v>391142</v>
      </c>
    </row>
    <row r="37" spans="1:8" x14ac:dyDescent="0.3">
      <c r="A37" t="s">
        <v>14</v>
      </c>
      <c r="B37" s="15">
        <v>3681044</v>
      </c>
      <c r="C37" s="15">
        <v>3673893</v>
      </c>
      <c r="D37" s="15">
        <v>3708696</v>
      </c>
      <c r="E37" s="15">
        <v>3726050</v>
      </c>
      <c r="F37" s="15">
        <v>3753944</v>
      </c>
      <c r="G37" s="15">
        <v>3804737</v>
      </c>
    </row>
    <row r="38" spans="1:8" x14ac:dyDescent="0.3">
      <c r="A38" s="11" t="s">
        <v>15</v>
      </c>
      <c r="B38" s="17">
        <v>17181084</v>
      </c>
      <c r="C38" s="17">
        <v>17282163</v>
      </c>
      <c r="D38" s="17">
        <v>17407585</v>
      </c>
      <c r="E38" s="17">
        <v>17475415</v>
      </c>
      <c r="F38" s="17">
        <v>17590672</v>
      </c>
      <c r="G38" s="17">
        <f>SUM(G26:G37)</f>
        <v>17815508</v>
      </c>
    </row>
    <row r="39" spans="1:8" x14ac:dyDescent="0.3">
      <c r="A39" t="s">
        <v>24</v>
      </c>
      <c r="B39"/>
      <c r="C39"/>
      <c r="D39"/>
      <c r="E39"/>
      <c r="F39"/>
      <c r="G39"/>
      <c r="H39"/>
    </row>
    <row r="40" spans="1:8" x14ac:dyDescent="0.3">
      <c r="A40" s="4" t="s">
        <v>26</v>
      </c>
    </row>
    <row r="41" spans="1:8" x14ac:dyDescent="0.3">
      <c r="A41" s="11"/>
      <c r="B41" s="12" t="s">
        <v>22</v>
      </c>
      <c r="C41" s="12"/>
      <c r="D41" s="12"/>
      <c r="E41" s="12"/>
      <c r="F41" s="12"/>
      <c r="G41" s="12"/>
    </row>
    <row r="42" spans="1:8" x14ac:dyDescent="0.3">
      <c r="A42" s="11" t="s">
        <v>23</v>
      </c>
      <c r="B42" s="12">
        <v>2018</v>
      </c>
      <c r="C42" s="12">
        <v>2019</v>
      </c>
      <c r="D42" s="12">
        <v>2020</v>
      </c>
      <c r="E42" s="12">
        <v>2021</v>
      </c>
      <c r="F42" s="12">
        <v>2022</v>
      </c>
      <c r="G42" s="12">
        <v>2023</v>
      </c>
    </row>
    <row r="43" spans="1:8" x14ac:dyDescent="0.3">
      <c r="A43" t="s">
        <v>3</v>
      </c>
      <c r="B43" s="18">
        <f>G8/(B26/100000)</f>
        <v>0.406421459053038</v>
      </c>
      <c r="C43" s="18">
        <f t="shared" ref="C43:G55" si="3">H8/(C26/100000)</f>
        <v>0.60954919773166427</v>
      </c>
      <c r="D43" s="18">
        <f t="shared" si="3"/>
        <v>0.60767862713244558</v>
      </c>
      <c r="E43" s="18">
        <f t="shared" si="3"/>
        <v>0.80845482051292417</v>
      </c>
      <c r="F43" s="18">
        <f t="shared" si="3"/>
        <v>0.60272068115473243</v>
      </c>
      <c r="G43" s="18">
        <f t="shared" si="3"/>
        <v>0.59746674101808328</v>
      </c>
    </row>
    <row r="44" spans="1:8" x14ac:dyDescent="0.3">
      <c r="A44" t="s">
        <v>4</v>
      </c>
      <c r="B44" s="18">
        <f t="shared" ref="B44:B55" si="4">G9/(B27/100000)</f>
        <v>0.24291301285009839</v>
      </c>
      <c r="C44" s="18">
        <f t="shared" si="3"/>
        <v>0.24006952413418925</v>
      </c>
      <c r="D44" s="18">
        <f t="shared" si="3"/>
        <v>0.47278976693828445</v>
      </c>
      <c r="E44" s="18">
        <f t="shared" si="3"/>
        <v>0.46704310340801353</v>
      </c>
      <c r="F44" s="18">
        <f t="shared" si="3"/>
        <v>0.46001228232793812</v>
      </c>
      <c r="G44" s="18">
        <f t="shared" si="3"/>
        <v>0.44958974935371471</v>
      </c>
    </row>
    <row r="45" spans="1:8" x14ac:dyDescent="0.3">
      <c r="A45" t="s">
        <v>5</v>
      </c>
      <c r="B45" s="18">
        <f t="shared" si="4"/>
        <v>0.30899102072093781</v>
      </c>
      <c r="C45" s="18">
        <f t="shared" si="3"/>
        <v>0.46319742091676031</v>
      </c>
      <c r="D45" s="18">
        <f t="shared" si="3"/>
        <v>0.4615689961028191</v>
      </c>
      <c r="E45" s="18">
        <f t="shared" si="3"/>
        <v>0.3070145141111546</v>
      </c>
      <c r="F45" s="18">
        <f t="shared" si="3"/>
        <v>0.45870227011753484</v>
      </c>
      <c r="G45" s="18">
        <f t="shared" si="3"/>
        <v>0.4548128293602906</v>
      </c>
    </row>
    <row r="46" spans="1:8" x14ac:dyDescent="0.3">
      <c r="A46" t="s">
        <v>6</v>
      </c>
      <c r="B46" s="18">
        <f t="shared" si="4"/>
        <v>1.9901917525482948</v>
      </c>
      <c r="C46" s="18">
        <f t="shared" si="3"/>
        <v>2.0270544196543199</v>
      </c>
      <c r="D46" s="18">
        <f t="shared" si="3"/>
        <v>2.1093486331420856</v>
      </c>
      <c r="E46" s="18">
        <f t="shared" si="3"/>
        <v>2.0509366818610868</v>
      </c>
      <c r="F46" s="18">
        <f t="shared" si="3"/>
        <v>2.1322244502651539</v>
      </c>
      <c r="G46" s="18">
        <f t="shared" si="3"/>
        <v>2.2026937538635014</v>
      </c>
    </row>
    <row r="47" spans="1:8" x14ac:dyDescent="0.3">
      <c r="A47" t="s">
        <v>7</v>
      </c>
      <c r="B47" s="18">
        <f t="shared" si="4"/>
        <v>0.68617225668331783</v>
      </c>
      <c r="C47" s="18">
        <f t="shared" si="3"/>
        <v>0.51370742649702905</v>
      </c>
      <c r="D47" s="18">
        <f t="shared" si="3"/>
        <v>0.34137499018546902</v>
      </c>
      <c r="E47" s="18">
        <f t="shared" si="3"/>
        <v>0.17037603695115489</v>
      </c>
      <c r="F47" s="18">
        <f t="shared" si="3"/>
        <v>0.16944270294999747</v>
      </c>
      <c r="G47" s="18">
        <f t="shared" si="3"/>
        <v>0.50321807961916454</v>
      </c>
    </row>
    <row r="48" spans="1:8" x14ac:dyDescent="0.3">
      <c r="A48" t="s">
        <v>8</v>
      </c>
      <c r="B48" s="18">
        <f t="shared" si="4"/>
        <v>2.1482315578796238</v>
      </c>
      <c r="C48" s="18">
        <f t="shared" si="3"/>
        <v>2.0606789309914464</v>
      </c>
      <c r="D48" s="18">
        <f t="shared" si="3"/>
        <v>2.4167540129305292</v>
      </c>
      <c r="E48" s="18">
        <f t="shared" si="3"/>
        <v>3.0469444524103122</v>
      </c>
      <c r="F48" s="18">
        <f t="shared" si="3"/>
        <v>3.1297449168471485</v>
      </c>
      <c r="G48" s="18">
        <f t="shared" si="3"/>
        <v>3.5450496041065853</v>
      </c>
    </row>
    <row r="49" spans="1:14" x14ac:dyDescent="0.3">
      <c r="A49" t="s">
        <v>9</v>
      </c>
      <c r="B49" s="18">
        <f t="shared" si="4"/>
        <v>0.79104974674542361</v>
      </c>
      <c r="C49" s="18">
        <f t="shared" si="3"/>
        <v>0.6680273466818295</v>
      </c>
      <c r="D49" s="18">
        <f t="shared" si="3"/>
        <v>0.70231432077426259</v>
      </c>
      <c r="E49" s="18">
        <f t="shared" si="3"/>
        <v>0.62161293794088379</v>
      </c>
      <c r="F49" s="18">
        <f t="shared" si="3"/>
        <v>0.61707587796398899</v>
      </c>
      <c r="G49" s="18">
        <f t="shared" si="3"/>
        <v>0.68535711674830024</v>
      </c>
    </row>
    <row r="50" spans="1:14" x14ac:dyDescent="0.3">
      <c r="A50" t="s">
        <v>10</v>
      </c>
      <c r="B50" s="18">
        <f t="shared" si="4"/>
        <v>0.45917217614409811</v>
      </c>
      <c r="C50" s="18">
        <f t="shared" si="3"/>
        <v>0.45560337833409675</v>
      </c>
      <c r="D50" s="18">
        <f t="shared" si="3"/>
        <v>0.52091888702554279</v>
      </c>
      <c r="E50" s="18">
        <f t="shared" si="3"/>
        <v>0.65778404326695716</v>
      </c>
      <c r="F50" s="18">
        <f t="shared" si="3"/>
        <v>0.72169238927262691</v>
      </c>
      <c r="G50" s="18">
        <f t="shared" si="3"/>
        <v>0.74419284336804092</v>
      </c>
    </row>
    <row r="51" spans="1:14" x14ac:dyDescent="0.3">
      <c r="A51" t="s">
        <v>11</v>
      </c>
      <c r="B51" s="18">
        <f t="shared" si="4"/>
        <v>1.0421180702404949</v>
      </c>
      <c r="C51" s="18">
        <f t="shared" si="3"/>
        <v>1.0376753995698835</v>
      </c>
      <c r="D51" s="18">
        <f t="shared" si="3"/>
        <v>1.2043984631875611</v>
      </c>
      <c r="E51" s="18">
        <f t="shared" si="3"/>
        <v>1.3715857159634575</v>
      </c>
      <c r="F51" s="18">
        <f t="shared" si="3"/>
        <v>1.5359541261700984</v>
      </c>
      <c r="G51" s="18">
        <f t="shared" si="3"/>
        <v>1.5195631087222077</v>
      </c>
    </row>
    <row r="52" spans="1:14" x14ac:dyDescent="0.3">
      <c r="A52" t="s">
        <v>12</v>
      </c>
      <c r="B52" s="18">
        <f t="shared" si="4"/>
        <v>0.38595613685695845</v>
      </c>
      <c r="C52" s="18">
        <f t="shared" si="3"/>
        <v>0.37253438119804078</v>
      </c>
      <c r="D52" s="18">
        <f t="shared" si="3"/>
        <v>0.36904890193189721</v>
      </c>
      <c r="E52" s="18">
        <f t="shared" si="3"/>
        <v>0.44080276060075541</v>
      </c>
      <c r="F52" s="18">
        <f t="shared" si="3"/>
        <v>0.36499733916939747</v>
      </c>
      <c r="G52" s="18">
        <f t="shared" si="3"/>
        <v>0.43238350687525812</v>
      </c>
    </row>
    <row r="53" spans="1:14" x14ac:dyDescent="0.3">
      <c r="A53" t="s">
        <v>13</v>
      </c>
      <c r="B53" s="18">
        <f t="shared" si="4"/>
        <v>0.52314388549426627</v>
      </c>
      <c r="C53" s="18">
        <f t="shared" si="3"/>
        <v>0.2610747927066146</v>
      </c>
      <c r="D53" s="18">
        <f t="shared" si="3"/>
        <v>0.26076435246995994</v>
      </c>
      <c r="E53" s="18">
        <f t="shared" si="3"/>
        <v>0.51894135962636223</v>
      </c>
      <c r="F53" s="18">
        <f t="shared" si="3"/>
        <v>0.2585535994539348</v>
      </c>
      <c r="G53" s="18">
        <f t="shared" si="3"/>
        <v>0.76698488017139554</v>
      </c>
    </row>
    <row r="54" spans="1:14" x14ac:dyDescent="0.3">
      <c r="A54" t="s">
        <v>14</v>
      </c>
      <c r="B54" s="18">
        <f t="shared" si="4"/>
        <v>0.271662061089191</v>
      </c>
      <c r="C54" s="18">
        <f t="shared" si="3"/>
        <v>0.27219083408253858</v>
      </c>
      <c r="D54" s="18">
        <f t="shared" si="3"/>
        <v>0.32356386179940338</v>
      </c>
      <c r="E54" s="18">
        <f t="shared" si="3"/>
        <v>0.40257108734450692</v>
      </c>
      <c r="F54" s="18">
        <f t="shared" si="3"/>
        <v>0.39957974865901036</v>
      </c>
      <c r="G54" s="18">
        <f t="shared" si="3"/>
        <v>0.44681143532391332</v>
      </c>
    </row>
    <row r="55" spans="1:14" x14ac:dyDescent="0.3">
      <c r="A55" s="12" t="s">
        <v>15</v>
      </c>
      <c r="B55" s="19">
        <f t="shared" si="4"/>
        <v>0.79156821536987998</v>
      </c>
      <c r="C55" s="19">
        <f t="shared" si="3"/>
        <v>0.76957959486899874</v>
      </c>
      <c r="D55" s="19">
        <f t="shared" si="3"/>
        <v>0.8387148475793742</v>
      </c>
      <c r="E55" s="19">
        <f t="shared" si="3"/>
        <v>0.91557196209646519</v>
      </c>
      <c r="F55" s="19">
        <f t="shared" si="3"/>
        <v>0.93799713848339616</v>
      </c>
      <c r="G55" s="19">
        <f t="shared" si="3"/>
        <v>1.0215818712550886</v>
      </c>
    </row>
    <row r="57" spans="1:14" x14ac:dyDescent="0.3">
      <c r="A57" s="1" t="s">
        <v>33</v>
      </c>
    </row>
    <row r="58" spans="1:14" ht="14.5" x14ac:dyDescent="0.35">
      <c r="A58" s="9"/>
      <c r="B58" s="21"/>
      <c r="C58" s="10">
        <v>2013</v>
      </c>
      <c r="D58" s="10">
        <v>2014</v>
      </c>
      <c r="E58" s="10">
        <v>2015</v>
      </c>
      <c r="F58" s="10">
        <v>2016</v>
      </c>
      <c r="G58" s="10">
        <v>2017</v>
      </c>
      <c r="H58" s="10">
        <v>2018</v>
      </c>
      <c r="I58" s="10">
        <v>2019</v>
      </c>
      <c r="J58" s="10">
        <v>2020</v>
      </c>
      <c r="K58" s="10">
        <v>2021</v>
      </c>
      <c r="L58" s="10">
        <v>2022</v>
      </c>
      <c r="M58" s="24">
        <v>2023</v>
      </c>
      <c r="N58" s="24">
        <v>2023</v>
      </c>
    </row>
    <row r="59" spans="1:14" ht="14.5" x14ac:dyDescent="0.35">
      <c r="A59" s="9" t="s">
        <v>27</v>
      </c>
      <c r="B59" s="21" t="s">
        <v>34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11" t="s">
        <v>2</v>
      </c>
    </row>
    <row r="60" spans="1:14" x14ac:dyDescent="0.3">
      <c r="A60" t="s">
        <v>28</v>
      </c>
      <c r="B60" s="22" t="s">
        <v>35</v>
      </c>
      <c r="C60" s="2">
        <v>15</v>
      </c>
      <c r="D60" s="2">
        <v>18</v>
      </c>
      <c r="E60" s="2">
        <v>22</v>
      </c>
      <c r="F60" s="2">
        <v>31</v>
      </c>
      <c r="G60" s="2">
        <v>41</v>
      </c>
      <c r="H60" s="2">
        <v>73</v>
      </c>
      <c r="I60" s="2">
        <v>67</v>
      </c>
      <c r="J60" s="2">
        <v>73</v>
      </c>
      <c r="K60" s="2">
        <v>84</v>
      </c>
      <c r="L60" s="2">
        <v>83</v>
      </c>
      <c r="M60" s="2">
        <v>93</v>
      </c>
      <c r="N60" s="2">
        <v>100</v>
      </c>
    </row>
    <row r="61" spans="1:14" x14ac:dyDescent="0.3">
      <c r="A61" t="s">
        <v>31</v>
      </c>
      <c r="B61">
        <v>1103</v>
      </c>
      <c r="C61" s="2">
        <v>18</v>
      </c>
      <c r="D61" s="2">
        <v>16</v>
      </c>
      <c r="E61" s="2">
        <v>17</v>
      </c>
      <c r="F61" s="2">
        <v>14</v>
      </c>
      <c r="G61" s="2">
        <v>12</v>
      </c>
      <c r="H61" s="2">
        <v>12</v>
      </c>
      <c r="I61" s="2">
        <v>13</v>
      </c>
      <c r="J61" s="2">
        <v>14</v>
      </c>
      <c r="K61" s="2">
        <v>12</v>
      </c>
      <c r="L61" s="2">
        <v>16</v>
      </c>
      <c r="M61" s="2">
        <v>19</v>
      </c>
      <c r="N61" s="2">
        <v>21</v>
      </c>
    </row>
    <row r="62" spans="1:14" x14ac:dyDescent="0.3">
      <c r="A62" t="s">
        <v>29</v>
      </c>
      <c r="B62">
        <v>1102</v>
      </c>
      <c r="C62" s="2">
        <v>50</v>
      </c>
      <c r="D62" s="2">
        <v>52</v>
      </c>
      <c r="E62" s="2">
        <v>58</v>
      </c>
      <c r="F62" s="2">
        <v>57</v>
      </c>
      <c r="G62" s="2">
        <v>53</v>
      </c>
      <c r="H62" s="2">
        <v>51</v>
      </c>
      <c r="I62" s="2">
        <v>53</v>
      </c>
      <c r="J62" s="2">
        <v>59</v>
      </c>
      <c r="K62" s="2">
        <v>64</v>
      </c>
      <c r="L62" s="2">
        <v>66</v>
      </c>
      <c r="M62" s="2">
        <v>70</v>
      </c>
      <c r="N62" s="2">
        <v>73</v>
      </c>
    </row>
    <row r="63" spans="1:14" x14ac:dyDescent="0.3">
      <c r="A63" s="12" t="s">
        <v>30</v>
      </c>
      <c r="B63" s="12"/>
      <c r="C63" s="13">
        <f t="shared" ref="C63:N63" si="5">SUM(C60:C62)</f>
        <v>83</v>
      </c>
      <c r="D63" s="13">
        <f t="shared" si="5"/>
        <v>86</v>
      </c>
      <c r="E63" s="13">
        <f t="shared" si="5"/>
        <v>97</v>
      </c>
      <c r="F63" s="13">
        <f t="shared" si="5"/>
        <v>102</v>
      </c>
      <c r="G63" s="13">
        <f t="shared" si="5"/>
        <v>106</v>
      </c>
      <c r="H63" s="13">
        <f t="shared" si="5"/>
        <v>136</v>
      </c>
      <c r="I63" s="13">
        <f t="shared" si="5"/>
        <v>133</v>
      </c>
      <c r="J63" s="13">
        <f t="shared" si="5"/>
        <v>146</v>
      </c>
      <c r="K63" s="13">
        <f t="shared" si="5"/>
        <v>160</v>
      </c>
      <c r="L63" s="13">
        <f t="shared" si="5"/>
        <v>165</v>
      </c>
      <c r="M63" s="13">
        <f t="shared" si="5"/>
        <v>182</v>
      </c>
      <c r="N63" s="13">
        <f t="shared" si="5"/>
        <v>194</v>
      </c>
    </row>
  </sheetData>
  <mergeCells count="3">
    <mergeCell ref="N6:O6"/>
    <mergeCell ref="M58:N58"/>
    <mergeCell ref="L6:M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CF9763B85C540851296C3D19D19B5" ma:contentTypeVersion="2" ma:contentTypeDescription="Een nieuw document maken." ma:contentTypeScope="" ma:versionID="6d2ff04331383415b552b2ecc201a790">
  <xsd:schema xmlns:xsd="http://www.w3.org/2001/XMLSchema" xmlns:xs="http://www.w3.org/2001/XMLSchema" xmlns:p="http://schemas.microsoft.com/office/2006/metadata/properties" xmlns:ns2="9761c52e-ea48-4c77-88f7-7bd7761f3a41" targetNamespace="http://schemas.microsoft.com/office/2006/metadata/properties" ma:root="true" ma:fieldsID="7edd9be8c77300834d964586d4a87231" ns2:_="">
    <xsd:import namespace="9761c52e-ea48-4c77-88f7-7bd7761f3a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61c52e-ea48-4c77-88f7-7bd7761f3a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8907DA-5306-4019-9E25-42AED79774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61c52e-ea48-4c77-88f7-7bd7761f3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BA3F22-AC48-4629-A33C-160C4DBA67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D73F8FA-FD0C-4764-AF17-E78D4FC554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Maartje van der Sommen</dc:creator>
  <cp:lastModifiedBy>Yasmine Feriani</cp:lastModifiedBy>
  <dcterms:created xsi:type="dcterms:W3CDTF">2019-02-05T07:40:00Z</dcterms:created>
  <dcterms:modified xsi:type="dcterms:W3CDTF">2023-10-13T13:05:14Z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0x010100D14CF9763B85C540851296C3D19D19B5</vt:lpwstr>
  </property>
</Properties>
</file>